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4\"/>
    </mc:Choice>
  </mc:AlternateContent>
  <xr:revisionPtr revIDLastSave="0" documentId="13_ncr:1_{4BFFFEB8-E89E-44A4-A1D1-84497BC5A756}" xr6:coauthVersionLast="47" xr6:coauthVersionMax="47" xr10:uidLastSave="{00000000-0000-0000-0000-000000000000}"/>
  <bookViews>
    <workbookView xWindow="-120" yWindow="-120" windowWidth="29040" windowHeight="15840" tabRatio="925" activeTab="4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مشتقه'!$A$1:$AX$18</definedName>
    <definedName name="_xlnm.Print_Area" localSheetId="3">درآمد!$A$1:$K$11</definedName>
    <definedName name="_xlnm.Print_Area" localSheetId="5">'درآمد سپرده بانکی'!$A$1:$F$11</definedName>
    <definedName name="_xlnm.Print_Area" localSheetId="4">'درآمد سرمایه گذاری در سهام'!$A$1:$X$54</definedName>
    <definedName name="_xlnm.Print_Area" localSheetId="7">'درآمد سود سهام'!$A$1:$T$30</definedName>
    <definedName name="_xlnm.Print_Area" localSheetId="10">'درآمد ناشی از تغییر قیمت اوراق'!$A$1:$Q$42</definedName>
    <definedName name="_xlnm.Print_Area" localSheetId="9">'درآمد ناشی از فروش'!$A$1:$Q$36</definedName>
    <definedName name="_xlnm.Print_Area" localSheetId="6">'سایر درآمدها'!$A$1:$G$10</definedName>
    <definedName name="_xlnm.Print_Area" localSheetId="2">سپرده!$A$1:$M$10</definedName>
    <definedName name="_xlnm.Print_Area" localSheetId="8">'سود سپرده بانکی'!$A$1:$N$11</definedName>
    <definedName name="_xlnm.Print_Area" localSheetId="0">سهام!$A$1:$AC$43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15" l="1"/>
  <c r="O19" i="15"/>
  <c r="O30" i="15"/>
  <c r="J11" i="8"/>
  <c r="H11" i="8"/>
  <c r="H10" i="8"/>
  <c r="H9" i="8"/>
  <c r="H8" i="8"/>
  <c r="F10" i="8"/>
  <c r="N54" i="9"/>
  <c r="P54" i="9"/>
  <c r="Q42" i="21"/>
  <c r="Q30" i="15"/>
  <c r="S30" i="15"/>
  <c r="S21" i="15"/>
  <c r="L10" i="7"/>
  <c r="J10" i="7"/>
  <c r="H10" i="7"/>
  <c r="F10" i="7"/>
  <c r="D10" i="7"/>
  <c r="Z43" i="2"/>
  <c r="Z42" i="2"/>
</calcChain>
</file>

<file path=xl/sharedStrings.xml><?xml version="1.0" encoding="utf-8"?>
<sst xmlns="http://schemas.openxmlformats.org/spreadsheetml/2006/main" count="406" uniqueCount="148">
  <si>
    <t>صندوق سرمايه گذاري مشترک يکم سامان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</si>
  <si>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</si>
  <si>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</si>
  <si>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</si>
  <si>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</si>
  <si>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</si>
  <si>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</si>
  <si>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</si>
  <si>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</si>
  <si>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</si>
  <si>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</si>
  <si>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</si>
  <si>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</si>
  <si>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</si>
  <si>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</si>
  <si>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</si>
  <si>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</si>
  <si>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</si>
  <si>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</si>
  <si>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</si>
  <si>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</si>
  <si>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</si>
  <si>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</si>
  <si>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</si>
  <si>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</si>
  <si>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</si>
  <si>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داروسازی‌ فارابی‌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</si>
  <si>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</si>
  <si>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</si>
  <si>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</si>
  <si>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</si>
  <si>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</si>
  <si>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</si>
  <si>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</si>
  <si>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</si>
  <si>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</si>
  <si>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</si>
  <si>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</si>
  <si>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پترو صنعت گامرون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</si>
  <si>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</si>
  <si>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</si>
  <si>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</si>
  <si>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</si>
  <si>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</si>
  <si>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</si>
  <si>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کاشی‌ الوند</t>
  </si>
  <si>
    <t>کربن‌ ایران‌</t>
  </si>
  <si>
    <t>کشت و دامداری فکا</t>
  </si>
  <si>
    <t>کشت وصنعت و دامپروری پگاه فارس</t>
  </si>
  <si>
    <t>کیمیا کالای رازی</t>
  </si>
  <si>
    <t>سنگ آهن گهرزمین</t>
  </si>
  <si>
    <t>مجتمع کاشی و سنگ پرسپولیس یزد</t>
  </si>
  <si>
    <t>داروسازی‌ اکسیر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</si>
  <si>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</si>
  <si>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</si>
  <si>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</si>
  <si>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</si>
  <si>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</si>
  <si>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</si>
  <si>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</si>
  <si>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</si>
  <si>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</si>
  <si>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</si>
  <si>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</si>
  <si>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</si>
  <si>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</si>
  <si>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</si>
  <si>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</si>
  <si>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</si>
  <si>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</si>
  <si>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</si>
  <si>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</si>
  <si>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</si>
  <si>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</si>
  <si>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</si>
  <si>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</si>
  <si>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</si>
  <si>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</si>
  <si>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</si>
  <si>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</si>
  <si>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</si>
  <si>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</si>
  <si>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</si>
  <si>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</si>
  <si>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</si>
  <si>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</si>
  <si>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</si>
  <si>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</si>
  <si>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</si>
  <si>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</si>
  <si>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</si>
  <si>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</si>
  <si>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</si>
  <si>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</si>
  <si>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</si>
  <si>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</si>
  <si>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صنایع مس افق کرمان</t>
  </si>
  <si>
    <t>ح . کاشی‌ الوند</t>
  </si>
  <si>
    <t>سرمایه گذاری صدرتامین</t>
  </si>
  <si>
    <t>پالایش نفت تبریز</t>
  </si>
  <si>
    <t>پتروشیمی فناوران</t>
  </si>
  <si>
    <t>پویا</t>
  </si>
  <si>
    <t>صنایع الکترونیک مادیران</t>
  </si>
  <si>
    <t>گروه انتخاب الکترونیک آرمان</t>
  </si>
  <si>
    <t>گروه مالی صبا تامین</t>
  </si>
  <si>
    <t>ح . سرمایه‌گذاری‌ سپه‌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</si>
  <si>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</si>
  <si>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</si>
  <si>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</si>
  <si>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</si>
  <si>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</si>
  <si>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</si>
  <si>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</si>
  <si>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</si>
  <si>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</si>
  <si>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</si>
  <si>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</si>
  <si>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</si>
  <si>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</si>
  <si>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</si>
  <si>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</si>
  <si>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1404/05/12</t>
  </si>
  <si>
    <t>1404/04/31</t>
  </si>
  <si>
    <t>1404/08/24</t>
  </si>
  <si>
    <t>1404/05/13</t>
  </si>
  <si>
    <t>1404/05/04</t>
  </si>
  <si>
    <t>1404/04/29</t>
  </si>
  <si>
    <t>1404/05/08</t>
  </si>
  <si>
    <t>1404/06/23</t>
  </si>
  <si>
    <t>1404/06/17</t>
  </si>
  <si>
    <t>1404/06/31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</si>
  <si>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</si>
  <si>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</si>
  <si>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</si>
  <si>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</si>
  <si>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</si>
  <si>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</si>
  <si>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</si>
  <si>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</si>
  <si>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</si>
  <si>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</si>
  <si>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</si>
  <si>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بانک سامان </t>
  </si>
  <si>
    <t xml:space="preserve"> بانک تجارت </t>
  </si>
  <si>
    <t xml:space="preserve"> بانک سامان </t>
  </si>
  <si>
    <t xml:space="preserve">بانک تجارت  </t>
  </si>
  <si>
    <t xml:space="preserve">بانک خاورمیانه </t>
  </si>
  <si>
    <t>بانک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</si>
</sst>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Arial"/>
      <family val="2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5" fillId="0" borderId="0" xfId="0" applyFont="1" applyFill="1" applyAlignment="1">
      <alignment horizontal="right" vertical="top"/>
    </xf>
    <xf numFmtId="0" fontId="6" fillId="0" borderId="0" xfId="0" applyFont="1" applyAlignment="1">
      <alignment horizontal="left"/>
    </xf>
    <xf numFmtId="3" fontId="5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right" vertical="top"/>
    </xf>
    <xf numFmtId="10" fontId="4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Alignment="1">
      <alignment horizontal="center" vertical="top"/>
    </xf>
    <xf numFmtId="165" fontId="4" fillId="0" borderId="5" xfId="1" applyNumberFormat="1" applyFont="1" applyFill="1" applyBorder="1" applyAlignment="1">
      <alignment horizontal="center" vertical="top"/>
    </xf>
    <xf numFmtId="164" fontId="0" fillId="0" borderId="0" xfId="1" applyNumberFormat="1" applyFont="1" applyAlignment="1">
      <alignment horizontal="left"/>
    </xf>
    <xf numFmtId="10" fontId="4" fillId="0" borderId="2" xfId="1" applyNumberFormat="1" applyFont="1" applyFill="1" applyBorder="1" applyAlignment="1">
      <alignment horizontal="right" vertical="top"/>
    </xf>
    <xf numFmtId="10" fontId="0" fillId="0" borderId="0" xfId="1" applyNumberFormat="1" applyFont="1" applyAlignment="1">
      <alignment horizontal="left"/>
    </xf>
    <xf numFmtId="10" fontId="4" fillId="0" borderId="4" xfId="1" applyNumberFormat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rightToLeft="1" view="pageBreakPreview" topLeftCell="A28" zoomScaleNormal="100" zoomScaleSheetLayoutView="100" workbookViewId="0">
      <selection activeCell="T43" activeCellId="1" sqref="F43 T43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4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4.8554687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25.5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24" x14ac:dyDescent="0.2">
      <c r="A4" s="1" t="s">
        <v>3</v>
      </c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ht="24" x14ac:dyDescent="0.2">
      <c r="A5" s="34" t="s">
        <v>5</v>
      </c>
      <c r="B5" s="34"/>
      <c r="C5" s="34" t="s"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21" x14ac:dyDescent="0.2">
      <c r="F6" s="29" t="s">
        <v>7</v>
      </c>
      <c r="G6" s="29"/>
      <c r="H6" s="29"/>
      <c r="I6" s="29"/>
      <c r="J6" s="29"/>
      <c r="L6" s="29" t="s">
        <v>8</v>
      </c>
      <c r="M6" s="29"/>
      <c r="N6" s="29"/>
      <c r="O6" s="29"/>
      <c r="P6" s="29"/>
      <c r="Q6" s="29"/>
      <c r="R6" s="29"/>
      <c r="T6" s="29" t="s">
        <v>9</v>
      </c>
      <c r="U6" s="29"/>
      <c r="V6" s="29"/>
      <c r="W6" s="29"/>
      <c r="X6" s="29"/>
      <c r="Y6" s="29"/>
      <c r="Z6" s="29"/>
      <c r="AA6" s="29"/>
      <c r="AB6" s="29"/>
    </row>
    <row r="7" spans="1:28" ht="21" x14ac:dyDescent="0.2">
      <c r="F7" s="3"/>
      <c r="G7" s="3"/>
      <c r="H7" s="3"/>
      <c r="I7" s="3"/>
      <c r="J7" s="3"/>
      <c r="L7" s="32" t="s">
        <v>10</v>
      </c>
      <c r="M7" s="32"/>
      <c r="N7" s="32"/>
      <c r="O7" s="3"/>
      <c r="P7" s="32" t="s">
        <v>11</v>
      </c>
      <c r="Q7" s="32"/>
      <c r="R7" s="32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9" t="s">
        <v>12</v>
      </c>
      <c r="B8" s="29"/>
      <c r="C8" s="29"/>
      <c r="E8" s="29" t="s">
        <v>13</v>
      </c>
      <c r="F8" s="2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30" t="s">
        <v>19</v>
      </c>
      <c r="B9" s="30"/>
      <c r="C9" s="30"/>
      <c r="E9" s="31">
        <v>31541785</v>
      </c>
      <c r="F9" s="31"/>
      <c r="H9" s="6">
        <v>141690884363</v>
      </c>
      <c r="J9" s="6">
        <v>194673354752.129</v>
      </c>
      <c r="L9" s="6">
        <v>0</v>
      </c>
      <c r="N9" s="6">
        <v>0</v>
      </c>
      <c r="P9" s="6">
        <v>0</v>
      </c>
      <c r="R9" s="6">
        <v>0</v>
      </c>
      <c r="T9" s="6">
        <v>31541785</v>
      </c>
      <c r="V9" s="6">
        <v>8110</v>
      </c>
      <c r="X9" s="6">
        <v>141690884363</v>
      </c>
      <c r="Z9" s="6">
        <v>253826512385.814</v>
      </c>
      <c r="AB9" s="7">
        <v>6.55</v>
      </c>
    </row>
    <row r="10" spans="1:28" ht="18.75" x14ac:dyDescent="0.2">
      <c r="A10" s="25" t="s">
        <v>20</v>
      </c>
      <c r="B10" s="25"/>
      <c r="C10" s="25"/>
      <c r="E10" s="26">
        <v>18358981</v>
      </c>
      <c r="F10" s="26"/>
      <c r="H10" s="9">
        <v>63660548172</v>
      </c>
      <c r="J10" s="9">
        <v>117317905535.043</v>
      </c>
      <c r="L10" s="9">
        <v>0</v>
      </c>
      <c r="N10" s="9">
        <v>0</v>
      </c>
      <c r="P10" s="9">
        <v>-1</v>
      </c>
      <c r="R10" s="9">
        <v>1</v>
      </c>
      <c r="T10" s="9">
        <v>18358980</v>
      </c>
      <c r="V10" s="9">
        <v>9070</v>
      </c>
      <c r="X10" s="9">
        <v>63660544704</v>
      </c>
      <c r="Z10" s="9">
        <v>165228780317.32199</v>
      </c>
      <c r="AB10" s="10">
        <v>4.26</v>
      </c>
    </row>
    <row r="11" spans="1:28" ht="18.75" x14ac:dyDescent="0.2">
      <c r="A11" s="25" t="s">
        <v>21</v>
      </c>
      <c r="B11" s="25"/>
      <c r="C11" s="25"/>
      <c r="E11" s="26">
        <v>558213</v>
      </c>
      <c r="F11" s="26"/>
      <c r="H11" s="9">
        <v>90554026104</v>
      </c>
      <c r="J11" s="9">
        <v>218767559415.91</v>
      </c>
      <c r="L11" s="9">
        <v>0</v>
      </c>
      <c r="N11" s="9">
        <v>0</v>
      </c>
      <c r="P11" s="9">
        <v>0</v>
      </c>
      <c r="R11" s="9">
        <v>0</v>
      </c>
      <c r="T11" s="9">
        <v>558213</v>
      </c>
      <c r="V11" s="9">
        <v>612690</v>
      </c>
      <c r="X11" s="9">
        <v>90554026104</v>
      </c>
      <c r="Z11" s="9">
        <v>339367773897.44202</v>
      </c>
      <c r="AB11" s="10">
        <v>8.76</v>
      </c>
    </row>
    <row r="12" spans="1:28" ht="18.75" x14ac:dyDescent="0.2">
      <c r="A12" s="25" t="s">
        <v>22</v>
      </c>
      <c r="B12" s="25"/>
      <c r="C12" s="25"/>
      <c r="E12" s="26">
        <v>2385796</v>
      </c>
      <c r="F12" s="26"/>
      <c r="H12" s="9">
        <v>61400478951</v>
      </c>
      <c r="J12" s="9">
        <v>121468923319.965</v>
      </c>
      <c r="L12" s="9">
        <v>0</v>
      </c>
      <c r="N12" s="9">
        <v>0</v>
      </c>
      <c r="P12" s="9">
        <v>0</v>
      </c>
      <c r="R12" s="9">
        <v>0</v>
      </c>
      <c r="T12" s="9">
        <v>2385796</v>
      </c>
      <c r="V12" s="9">
        <v>60700</v>
      </c>
      <c r="X12" s="9">
        <v>61400478951</v>
      </c>
      <c r="Z12" s="9">
        <v>143698375473.04401</v>
      </c>
      <c r="AB12" s="10">
        <v>3.71</v>
      </c>
    </row>
    <row r="13" spans="1:28" ht="18.75" x14ac:dyDescent="0.2">
      <c r="A13" s="25" t="s">
        <v>23</v>
      </c>
      <c r="B13" s="25"/>
      <c r="C13" s="25"/>
      <c r="E13" s="26">
        <v>23350000</v>
      </c>
      <c r="F13" s="26"/>
      <c r="H13" s="9">
        <v>136036692231</v>
      </c>
      <c r="J13" s="9">
        <v>189758241855</v>
      </c>
      <c r="L13" s="9">
        <v>0</v>
      </c>
      <c r="N13" s="9">
        <v>0</v>
      </c>
      <c r="P13" s="9">
        <v>0</v>
      </c>
      <c r="R13" s="9">
        <v>0</v>
      </c>
      <c r="T13" s="9">
        <v>23350000</v>
      </c>
      <c r="V13" s="9">
        <v>7460</v>
      </c>
      <c r="X13" s="9">
        <v>136036692231</v>
      </c>
      <c r="Z13" s="9">
        <v>172844503570</v>
      </c>
      <c r="AB13" s="10">
        <v>4.46</v>
      </c>
    </row>
    <row r="14" spans="1:28" ht="18.75" x14ac:dyDescent="0.2">
      <c r="A14" s="25" t="s">
        <v>24</v>
      </c>
      <c r="B14" s="25"/>
      <c r="C14" s="25"/>
      <c r="E14" s="26">
        <v>10029773</v>
      </c>
      <c r="F14" s="26"/>
      <c r="H14" s="9">
        <v>47298707053</v>
      </c>
      <c r="J14" s="9">
        <v>80712689551.698105</v>
      </c>
      <c r="L14" s="9">
        <v>0</v>
      </c>
      <c r="N14" s="9">
        <v>0</v>
      </c>
      <c r="P14" s="9">
        <v>0</v>
      </c>
      <c r="R14" s="9">
        <v>0</v>
      </c>
      <c r="T14" s="9">
        <v>10029773</v>
      </c>
      <c r="V14" s="9">
        <v>9860</v>
      </c>
      <c r="X14" s="9">
        <v>47298707053</v>
      </c>
      <c r="Z14" s="9">
        <v>98129114547.440598</v>
      </c>
      <c r="AB14" s="10">
        <v>2.5299999999999998</v>
      </c>
    </row>
    <row r="15" spans="1:28" ht="18.75" x14ac:dyDescent="0.2">
      <c r="A15" s="25" t="s">
        <v>25</v>
      </c>
      <c r="B15" s="25"/>
      <c r="C15" s="25"/>
      <c r="E15" s="26">
        <v>4865741</v>
      </c>
      <c r="F15" s="26"/>
      <c r="H15" s="9">
        <v>61737909494</v>
      </c>
      <c r="J15" s="9">
        <v>73628964536.567505</v>
      </c>
      <c r="L15" s="9">
        <v>0</v>
      </c>
      <c r="N15" s="9">
        <v>0</v>
      </c>
      <c r="P15" s="9">
        <v>0</v>
      </c>
      <c r="R15" s="9">
        <v>0</v>
      </c>
      <c r="T15" s="9">
        <v>4865741</v>
      </c>
      <c r="V15" s="9">
        <v>19180</v>
      </c>
      <c r="X15" s="9">
        <v>61737909494</v>
      </c>
      <c r="Z15" s="9">
        <v>92603510807.302597</v>
      </c>
      <c r="AB15" s="10">
        <v>2.39</v>
      </c>
    </row>
    <row r="16" spans="1:28" ht="18.75" x14ac:dyDescent="0.2">
      <c r="A16" s="25" t="s">
        <v>26</v>
      </c>
      <c r="B16" s="25"/>
      <c r="C16" s="25"/>
      <c r="E16" s="26">
        <v>13196288</v>
      </c>
      <c r="F16" s="26"/>
      <c r="H16" s="9">
        <v>70934151417</v>
      </c>
      <c r="J16" s="9">
        <v>96112020292.198395</v>
      </c>
      <c r="L16" s="9">
        <v>0</v>
      </c>
      <c r="N16" s="9">
        <v>0</v>
      </c>
      <c r="P16" s="9">
        <v>0</v>
      </c>
      <c r="R16" s="9">
        <v>0</v>
      </c>
      <c r="T16" s="9">
        <v>13196288</v>
      </c>
      <c r="V16" s="9">
        <v>6990</v>
      </c>
      <c r="X16" s="9">
        <v>70934151417</v>
      </c>
      <c r="Z16" s="9">
        <v>91529022049.382401</v>
      </c>
      <c r="AB16" s="10">
        <v>2.36</v>
      </c>
    </row>
    <row r="17" spans="1:28" ht="18.75" x14ac:dyDescent="0.2">
      <c r="A17" s="25" t="s">
        <v>27</v>
      </c>
      <c r="B17" s="25"/>
      <c r="C17" s="25"/>
      <c r="E17" s="26">
        <v>13360388</v>
      </c>
      <c r="F17" s="26"/>
      <c r="H17" s="9">
        <v>68569778938</v>
      </c>
      <c r="J17" s="9">
        <v>116927729610.703</v>
      </c>
      <c r="L17" s="9">
        <v>0</v>
      </c>
      <c r="N17" s="9">
        <v>0</v>
      </c>
      <c r="P17" s="9">
        <v>0</v>
      </c>
      <c r="R17" s="9">
        <v>0</v>
      </c>
      <c r="T17" s="9">
        <v>13360388</v>
      </c>
      <c r="V17" s="9">
        <v>8260</v>
      </c>
      <c r="X17" s="9">
        <v>68569778938</v>
      </c>
      <c r="Z17" s="9">
        <v>109503746778.278</v>
      </c>
      <c r="AB17" s="10">
        <v>2.82</v>
      </c>
    </row>
    <row r="18" spans="1:28" ht="18.75" x14ac:dyDescent="0.2">
      <c r="A18" s="25" t="s">
        <v>28</v>
      </c>
      <c r="B18" s="25"/>
      <c r="C18" s="25"/>
      <c r="E18" s="26">
        <v>19495605</v>
      </c>
      <c r="F18" s="26"/>
      <c r="H18" s="9">
        <v>74269648866</v>
      </c>
      <c r="J18" s="9">
        <v>109105258409.694</v>
      </c>
      <c r="L18" s="9">
        <v>0</v>
      </c>
      <c r="N18" s="9">
        <v>0</v>
      </c>
      <c r="P18" s="9">
        <v>0</v>
      </c>
      <c r="R18" s="9">
        <v>0</v>
      </c>
      <c r="T18" s="9">
        <v>19495605</v>
      </c>
      <c r="V18" s="9">
        <v>5730</v>
      </c>
      <c r="X18" s="9">
        <v>74269648866</v>
      </c>
      <c r="Z18" s="9">
        <v>110846299767.29601</v>
      </c>
      <c r="AB18" s="10">
        <v>2.86</v>
      </c>
    </row>
    <row r="19" spans="1:28" ht="18.75" x14ac:dyDescent="0.2">
      <c r="A19" s="25" t="s">
        <v>29</v>
      </c>
      <c r="B19" s="25"/>
      <c r="C19" s="25"/>
      <c r="E19" s="26">
        <v>7197273</v>
      </c>
      <c r="F19" s="26"/>
      <c r="H19" s="9">
        <v>135622456661</v>
      </c>
      <c r="J19" s="9">
        <v>151545560051.44601</v>
      </c>
      <c r="L19" s="9">
        <v>0</v>
      </c>
      <c r="N19" s="9">
        <v>0</v>
      </c>
      <c r="P19" s="9">
        <v>0</v>
      </c>
      <c r="R19" s="9">
        <v>0</v>
      </c>
      <c r="T19" s="9">
        <v>7197273</v>
      </c>
      <c r="V19" s="9">
        <v>24210</v>
      </c>
      <c r="X19" s="9">
        <v>135622456661</v>
      </c>
      <c r="Z19" s="9">
        <v>172899057909.77899</v>
      </c>
      <c r="AB19" s="10">
        <v>4.46</v>
      </c>
    </row>
    <row r="20" spans="1:28" ht="18.75" x14ac:dyDescent="0.2">
      <c r="A20" s="25" t="s">
        <v>30</v>
      </c>
      <c r="B20" s="25"/>
      <c r="C20" s="25"/>
      <c r="E20" s="26">
        <v>7900206</v>
      </c>
      <c r="F20" s="26"/>
      <c r="H20" s="9">
        <v>97837301507</v>
      </c>
      <c r="J20" s="9">
        <v>111394142562.28</v>
      </c>
      <c r="L20" s="9">
        <v>0</v>
      </c>
      <c r="N20" s="9">
        <v>0</v>
      </c>
      <c r="P20" s="9">
        <v>0</v>
      </c>
      <c r="R20" s="9">
        <v>0</v>
      </c>
      <c r="T20" s="9">
        <v>7900206</v>
      </c>
      <c r="V20" s="9">
        <v>16750</v>
      </c>
      <c r="X20" s="9">
        <v>97837301507</v>
      </c>
      <c r="Z20" s="9">
        <v>131305551577.63499</v>
      </c>
      <c r="AB20" s="10">
        <v>3.39</v>
      </c>
    </row>
    <row r="21" spans="1:28" ht="18.75" x14ac:dyDescent="0.2">
      <c r="A21" s="25" t="s">
        <v>31</v>
      </c>
      <c r="B21" s="25"/>
      <c r="C21" s="25"/>
      <c r="E21" s="26">
        <v>1260362</v>
      </c>
      <c r="F21" s="26"/>
      <c r="H21" s="9">
        <v>70136037296</v>
      </c>
      <c r="J21" s="9">
        <v>173198280946.97299</v>
      </c>
      <c r="L21" s="9">
        <v>0</v>
      </c>
      <c r="N21" s="9">
        <v>0</v>
      </c>
      <c r="P21" s="9">
        <v>0</v>
      </c>
      <c r="R21" s="9">
        <v>0</v>
      </c>
      <c r="T21" s="9">
        <v>1260362</v>
      </c>
      <c r="V21" s="9">
        <v>137620</v>
      </c>
      <c r="X21" s="9">
        <v>70136037296</v>
      </c>
      <c r="Z21" s="9">
        <v>172110242067.45901</v>
      </c>
      <c r="AB21" s="10">
        <v>4.4400000000000004</v>
      </c>
    </row>
    <row r="22" spans="1:28" ht="18.75" x14ac:dyDescent="0.2">
      <c r="A22" s="25" t="s">
        <v>32</v>
      </c>
      <c r="B22" s="25"/>
      <c r="C22" s="25"/>
      <c r="E22" s="26">
        <v>711458</v>
      </c>
      <c r="F22" s="26"/>
      <c r="H22" s="9">
        <v>48714893547</v>
      </c>
      <c r="J22" s="9">
        <v>89120192160.278397</v>
      </c>
      <c r="L22" s="9">
        <v>0</v>
      </c>
      <c r="N22" s="9">
        <v>0</v>
      </c>
      <c r="P22" s="9">
        <v>0</v>
      </c>
      <c r="R22" s="9">
        <v>0</v>
      </c>
      <c r="T22" s="9">
        <v>711458</v>
      </c>
      <c r="V22" s="9">
        <v>124900</v>
      </c>
      <c r="X22" s="9">
        <v>48714893547</v>
      </c>
      <c r="Z22" s="9">
        <v>88174207864.533997</v>
      </c>
      <c r="AB22" s="10">
        <v>2.27</v>
      </c>
    </row>
    <row r="23" spans="1:28" ht="18.75" x14ac:dyDescent="0.2">
      <c r="A23" s="25" t="s">
        <v>33</v>
      </c>
      <c r="B23" s="25"/>
      <c r="C23" s="25"/>
      <c r="E23" s="26">
        <v>24699999</v>
      </c>
      <c r="F23" s="26"/>
      <c r="H23" s="9">
        <v>55184287583</v>
      </c>
      <c r="J23" s="9">
        <v>105707610317.339</v>
      </c>
      <c r="L23" s="9">
        <v>0</v>
      </c>
      <c r="N23" s="9">
        <v>0</v>
      </c>
      <c r="P23" s="9">
        <v>0</v>
      </c>
      <c r="R23" s="9">
        <v>0</v>
      </c>
      <c r="T23" s="9">
        <v>24699999</v>
      </c>
      <c r="V23" s="9">
        <v>4744</v>
      </c>
      <c r="X23" s="9">
        <v>55184287583</v>
      </c>
      <c r="Z23" s="9">
        <v>116271018628.67101</v>
      </c>
      <c r="AB23" s="10">
        <v>3</v>
      </c>
    </row>
    <row r="24" spans="1:28" ht="18.75" x14ac:dyDescent="0.2">
      <c r="A24" s="25" t="s">
        <v>34</v>
      </c>
      <c r="B24" s="25"/>
      <c r="C24" s="25"/>
      <c r="E24" s="26">
        <v>3848189</v>
      </c>
      <c r="F24" s="26"/>
      <c r="H24" s="9">
        <v>42002944471</v>
      </c>
      <c r="J24" s="9">
        <v>57047530935.508202</v>
      </c>
      <c r="L24" s="9">
        <v>0</v>
      </c>
      <c r="N24" s="9">
        <v>0</v>
      </c>
      <c r="P24" s="9">
        <v>0</v>
      </c>
      <c r="R24" s="9">
        <v>0</v>
      </c>
      <c r="T24" s="9">
        <v>3848189</v>
      </c>
      <c r="V24" s="9">
        <v>16580</v>
      </c>
      <c r="X24" s="9">
        <v>42002944471</v>
      </c>
      <c r="Z24" s="9">
        <v>63309776633.917397</v>
      </c>
      <c r="AB24" s="10">
        <v>1.63</v>
      </c>
    </row>
    <row r="25" spans="1:28" ht="18.75" x14ac:dyDescent="0.2">
      <c r="A25" s="25" t="s">
        <v>35</v>
      </c>
      <c r="B25" s="25"/>
      <c r="C25" s="25"/>
      <c r="E25" s="26">
        <v>58895709</v>
      </c>
      <c r="F25" s="26"/>
      <c r="H25" s="9">
        <v>129435134146</v>
      </c>
      <c r="J25" s="9">
        <v>227041129483.23599</v>
      </c>
      <c r="L25" s="9">
        <v>10225341</v>
      </c>
      <c r="N25" s="9">
        <v>42240884642</v>
      </c>
      <c r="P25" s="9">
        <v>0</v>
      </c>
      <c r="R25" s="9">
        <v>0</v>
      </c>
      <c r="T25" s="9">
        <v>69121050</v>
      </c>
      <c r="V25" s="9">
        <v>3992</v>
      </c>
      <c r="X25" s="9">
        <v>171676018788</v>
      </c>
      <c r="Z25" s="9">
        <v>273798283179.73199</v>
      </c>
      <c r="AB25" s="10">
        <v>7.06</v>
      </c>
    </row>
    <row r="26" spans="1:28" ht="18.75" x14ac:dyDescent="0.2">
      <c r="A26" s="25" t="s">
        <v>36</v>
      </c>
      <c r="B26" s="25"/>
      <c r="C26" s="25"/>
      <c r="E26" s="26">
        <v>5932246</v>
      </c>
      <c r="F26" s="26"/>
      <c r="H26" s="9">
        <v>55090078889</v>
      </c>
      <c r="J26" s="9">
        <v>58157530615.5896</v>
      </c>
      <c r="L26" s="9">
        <v>0</v>
      </c>
      <c r="N26" s="9">
        <v>0</v>
      </c>
      <c r="P26" s="9">
        <v>0</v>
      </c>
      <c r="R26" s="9">
        <v>0</v>
      </c>
      <c r="T26" s="9">
        <v>5932246</v>
      </c>
      <c r="V26" s="9">
        <v>11220</v>
      </c>
      <c r="X26" s="9">
        <v>55090078889</v>
      </c>
      <c r="Z26" s="9">
        <v>66045292865.072403</v>
      </c>
      <c r="AB26" s="10">
        <v>1.7</v>
      </c>
    </row>
    <row r="27" spans="1:28" ht="18.75" x14ac:dyDescent="0.2">
      <c r="A27" s="25" t="s">
        <v>37</v>
      </c>
      <c r="B27" s="25"/>
      <c r="C27" s="25"/>
      <c r="E27" s="26">
        <v>43274421</v>
      </c>
      <c r="F27" s="26"/>
      <c r="H27" s="9">
        <v>77697396018</v>
      </c>
      <c r="J27" s="9">
        <v>81843467937.126999</v>
      </c>
      <c r="L27" s="9">
        <v>0</v>
      </c>
      <c r="N27" s="9">
        <v>0</v>
      </c>
      <c r="P27" s="9">
        <v>0</v>
      </c>
      <c r="R27" s="9">
        <v>0</v>
      </c>
      <c r="T27" s="9">
        <v>43274421</v>
      </c>
      <c r="V27" s="9">
        <v>1889</v>
      </c>
      <c r="X27" s="9">
        <v>77697396018</v>
      </c>
      <c r="Z27" s="9">
        <v>81113489471.790604</v>
      </c>
      <c r="AB27" s="10">
        <v>2.09</v>
      </c>
    </row>
    <row r="28" spans="1:28" ht="18.75" x14ac:dyDescent="0.2">
      <c r="A28" s="25" t="s">
        <v>38</v>
      </c>
      <c r="B28" s="25"/>
      <c r="C28" s="25"/>
      <c r="E28" s="26">
        <v>3000000</v>
      </c>
      <c r="F28" s="26"/>
      <c r="H28" s="9">
        <v>51019281531</v>
      </c>
      <c r="J28" s="9">
        <v>60783483390</v>
      </c>
      <c r="L28" s="9">
        <v>0</v>
      </c>
      <c r="N28" s="9">
        <v>0</v>
      </c>
      <c r="P28" s="9">
        <v>0</v>
      </c>
      <c r="R28" s="9">
        <v>0</v>
      </c>
      <c r="T28" s="9">
        <v>3000000</v>
      </c>
      <c r="V28" s="9">
        <v>20965</v>
      </c>
      <c r="X28" s="9">
        <v>51019281531</v>
      </c>
      <c r="Z28" s="9">
        <v>62408821650</v>
      </c>
      <c r="AB28" s="10">
        <v>1.61</v>
      </c>
    </row>
    <row r="29" spans="1:28" ht="18.75" x14ac:dyDescent="0.2">
      <c r="A29" s="25" t="s">
        <v>39</v>
      </c>
      <c r="B29" s="25"/>
      <c r="C29" s="25"/>
      <c r="E29" s="26">
        <v>2633162</v>
      </c>
      <c r="F29" s="26"/>
      <c r="H29" s="9">
        <v>38411530688</v>
      </c>
      <c r="J29" s="9">
        <v>50740724713.310799</v>
      </c>
      <c r="L29" s="9">
        <v>0</v>
      </c>
      <c r="N29" s="9">
        <v>0</v>
      </c>
      <c r="P29" s="9">
        <v>-2329909</v>
      </c>
      <c r="R29" s="9">
        <v>42610732790</v>
      </c>
      <c r="T29" s="9">
        <v>303253</v>
      </c>
      <c r="V29" s="9">
        <v>18420</v>
      </c>
      <c r="X29" s="9">
        <v>4423735387</v>
      </c>
      <c r="Z29" s="9">
        <v>5542741096.3901997</v>
      </c>
      <c r="AB29" s="10">
        <v>0.14000000000000001</v>
      </c>
    </row>
    <row r="30" spans="1:28" ht="18.75" x14ac:dyDescent="0.2">
      <c r="A30" s="25" t="s">
        <v>40</v>
      </c>
      <c r="B30" s="25"/>
      <c r="C30" s="25"/>
      <c r="E30" s="26">
        <v>6022150</v>
      </c>
      <c r="F30" s="26"/>
      <c r="H30" s="9">
        <v>60561954034</v>
      </c>
      <c r="J30" s="9">
        <v>115986372329.505</v>
      </c>
      <c r="L30" s="9">
        <v>0</v>
      </c>
      <c r="N30" s="9">
        <v>0</v>
      </c>
      <c r="P30" s="9">
        <v>0</v>
      </c>
      <c r="R30" s="9">
        <v>0</v>
      </c>
      <c r="T30" s="9">
        <v>6022150</v>
      </c>
      <c r="V30" s="9">
        <v>19670</v>
      </c>
      <c r="X30" s="9">
        <v>60561954034</v>
      </c>
      <c r="Z30" s="9">
        <v>117540028012.435</v>
      </c>
      <c r="AB30" s="10">
        <v>3.03</v>
      </c>
    </row>
    <row r="31" spans="1:28" ht="18.75" x14ac:dyDescent="0.2">
      <c r="A31" s="25" t="s">
        <v>41</v>
      </c>
      <c r="B31" s="25"/>
      <c r="C31" s="25"/>
      <c r="E31" s="26">
        <v>30300084</v>
      </c>
      <c r="F31" s="26"/>
      <c r="H31" s="9">
        <v>184944021804</v>
      </c>
      <c r="J31" s="9">
        <v>347862050537.36798</v>
      </c>
      <c r="L31" s="9">
        <v>0</v>
      </c>
      <c r="N31" s="9">
        <v>0</v>
      </c>
      <c r="P31" s="9">
        <v>0</v>
      </c>
      <c r="R31" s="9">
        <v>0</v>
      </c>
      <c r="T31" s="9">
        <v>30300084</v>
      </c>
      <c r="V31" s="9">
        <v>15890</v>
      </c>
      <c r="X31" s="9">
        <v>184944021804</v>
      </c>
      <c r="Z31" s="9">
        <v>477746584532.30499</v>
      </c>
      <c r="AB31" s="10">
        <v>12.32</v>
      </c>
    </row>
    <row r="32" spans="1:28" ht="18.75" x14ac:dyDescent="0.2">
      <c r="A32" s="25" t="s">
        <v>42</v>
      </c>
      <c r="B32" s="25"/>
      <c r="C32" s="25"/>
      <c r="E32" s="26">
        <v>5471764</v>
      </c>
      <c r="F32" s="26"/>
      <c r="H32" s="9">
        <v>78066622882</v>
      </c>
      <c r="J32" s="9">
        <v>114724643294.23599</v>
      </c>
      <c r="L32" s="9">
        <v>0</v>
      </c>
      <c r="N32" s="9">
        <v>0</v>
      </c>
      <c r="P32" s="9">
        <v>0</v>
      </c>
      <c r="R32" s="9">
        <v>0</v>
      </c>
      <c r="T32" s="9">
        <v>5471764</v>
      </c>
      <c r="V32" s="9">
        <v>21440</v>
      </c>
      <c r="X32" s="9">
        <v>78066622882</v>
      </c>
      <c r="Z32" s="9">
        <v>116407778146.16299</v>
      </c>
      <c r="AB32" s="10">
        <v>3</v>
      </c>
    </row>
    <row r="33" spans="1:28" ht="18.75" x14ac:dyDescent="0.2">
      <c r="A33" s="25" t="s">
        <v>43</v>
      </c>
      <c r="B33" s="25"/>
      <c r="C33" s="25"/>
      <c r="E33" s="26">
        <v>515000</v>
      </c>
      <c r="F33" s="26"/>
      <c r="H33" s="9">
        <v>8416695058</v>
      </c>
      <c r="J33" s="9">
        <v>10353245953</v>
      </c>
      <c r="L33" s="9">
        <v>0</v>
      </c>
      <c r="N33" s="9">
        <v>0</v>
      </c>
      <c r="P33" s="9">
        <v>-257500</v>
      </c>
      <c r="R33" s="9">
        <v>5557279210</v>
      </c>
      <c r="T33" s="9">
        <v>257500</v>
      </c>
      <c r="V33" s="9">
        <v>18810</v>
      </c>
      <c r="X33" s="9">
        <v>4208347531</v>
      </c>
      <c r="Z33" s="9">
        <v>4806134165.25</v>
      </c>
      <c r="AB33" s="10">
        <v>0.12</v>
      </c>
    </row>
    <row r="34" spans="1:28" ht="18.75" x14ac:dyDescent="0.2">
      <c r="A34" s="25" t="s">
        <v>44</v>
      </c>
      <c r="B34" s="25"/>
      <c r="C34" s="25"/>
      <c r="E34" s="26">
        <v>7196401</v>
      </c>
      <c r="F34" s="26"/>
      <c r="H34" s="9">
        <v>80422610234</v>
      </c>
      <c r="J34" s="9">
        <v>107825669586.077</v>
      </c>
      <c r="L34" s="9">
        <v>0</v>
      </c>
      <c r="N34" s="9">
        <v>0</v>
      </c>
      <c r="P34" s="9">
        <v>0</v>
      </c>
      <c r="R34" s="9">
        <v>0</v>
      </c>
      <c r="T34" s="9">
        <v>7196401</v>
      </c>
      <c r="V34" s="9">
        <v>16480</v>
      </c>
      <c r="X34" s="9">
        <v>80422610234</v>
      </c>
      <c r="Z34" s="9">
        <v>117679936078.05</v>
      </c>
      <c r="AB34" s="10">
        <v>3.04</v>
      </c>
    </row>
    <row r="35" spans="1:28" ht="18.75" x14ac:dyDescent="0.2">
      <c r="A35" s="25" t="s">
        <v>45</v>
      </c>
      <c r="B35" s="25"/>
      <c r="C35" s="25"/>
      <c r="E35" s="26">
        <v>9835845</v>
      </c>
      <c r="F35" s="26"/>
      <c r="H35" s="9">
        <v>31772903921</v>
      </c>
      <c r="J35" s="9">
        <v>40142114645.350998</v>
      </c>
      <c r="L35" s="9">
        <v>0</v>
      </c>
      <c r="N35" s="9">
        <v>0</v>
      </c>
      <c r="P35" s="9">
        <v>0</v>
      </c>
      <c r="R35" s="9">
        <v>0</v>
      </c>
      <c r="T35" s="9">
        <v>9835845</v>
      </c>
      <c r="V35" s="9">
        <v>3970</v>
      </c>
      <c r="X35" s="9">
        <v>31772903921</v>
      </c>
      <c r="Z35" s="9">
        <v>38746461255.055496</v>
      </c>
      <c r="AB35" s="10">
        <v>1</v>
      </c>
    </row>
    <row r="36" spans="1:28" ht="18.75" x14ac:dyDescent="0.2">
      <c r="A36" s="25" t="s">
        <v>46</v>
      </c>
      <c r="B36" s="25"/>
      <c r="C36" s="25"/>
      <c r="E36" s="26">
        <v>6980000</v>
      </c>
      <c r="F36" s="26"/>
      <c r="H36" s="9">
        <v>34133224267</v>
      </c>
      <c r="J36" s="9">
        <v>51945334500</v>
      </c>
      <c r="L36" s="9">
        <v>0</v>
      </c>
      <c r="N36" s="9">
        <v>0</v>
      </c>
      <c r="P36" s="9">
        <v>-1794796</v>
      </c>
      <c r="R36" s="9">
        <v>13086893301</v>
      </c>
      <c r="T36" s="9">
        <v>5185204</v>
      </c>
      <c r="V36" s="9">
        <v>7370</v>
      </c>
      <c r="X36" s="9">
        <v>25356408458</v>
      </c>
      <c r="Z36" s="9">
        <v>37919551889.599602</v>
      </c>
      <c r="AB36" s="10">
        <v>0.98</v>
      </c>
    </row>
    <row r="37" spans="1:28" ht="18.75" x14ac:dyDescent="0.2">
      <c r="A37" s="25" t="s">
        <v>47</v>
      </c>
      <c r="B37" s="25"/>
      <c r="C37" s="25"/>
      <c r="E37" s="26">
        <v>12450000</v>
      </c>
      <c r="F37" s="26"/>
      <c r="H37" s="9">
        <v>40586769170</v>
      </c>
      <c r="J37" s="9">
        <v>57852665104.5</v>
      </c>
      <c r="L37" s="9">
        <v>0</v>
      </c>
      <c r="N37" s="9">
        <v>0</v>
      </c>
      <c r="P37" s="9">
        <v>0</v>
      </c>
      <c r="R37" s="9">
        <v>0</v>
      </c>
      <c r="T37" s="9">
        <v>12450000</v>
      </c>
      <c r="V37" s="9">
        <v>5910</v>
      </c>
      <c r="X37" s="9">
        <v>40586769170</v>
      </c>
      <c r="Z37" s="9">
        <v>73010730465</v>
      </c>
      <c r="AB37" s="10">
        <v>1.88</v>
      </c>
    </row>
    <row r="38" spans="1:28" ht="18.75" x14ac:dyDescent="0.2">
      <c r="A38" s="25" t="s">
        <v>48</v>
      </c>
      <c r="B38" s="25"/>
      <c r="C38" s="25"/>
      <c r="E38" s="26">
        <v>360000</v>
      </c>
      <c r="F38" s="26"/>
      <c r="H38" s="9">
        <v>3549219766</v>
      </c>
      <c r="J38" s="9">
        <v>4543802784</v>
      </c>
      <c r="L38" s="9">
        <v>0</v>
      </c>
      <c r="N38" s="9">
        <v>0</v>
      </c>
      <c r="P38" s="9">
        <v>0</v>
      </c>
      <c r="R38" s="9">
        <v>0</v>
      </c>
      <c r="T38" s="9">
        <v>360000</v>
      </c>
      <c r="V38" s="9">
        <v>13000</v>
      </c>
      <c r="X38" s="9">
        <v>3549219766</v>
      </c>
      <c r="Z38" s="9">
        <v>4643823600</v>
      </c>
      <c r="AB38" s="10">
        <v>0.12</v>
      </c>
    </row>
    <row r="39" spans="1:28" ht="18.75" x14ac:dyDescent="0.2">
      <c r="A39" s="25" t="s">
        <v>49</v>
      </c>
      <c r="B39" s="25"/>
      <c r="C39" s="25"/>
      <c r="E39" s="26">
        <v>267500</v>
      </c>
      <c r="F39" s="26"/>
      <c r="H39" s="9">
        <v>7643907195</v>
      </c>
      <c r="J39" s="9">
        <v>7883337082.5</v>
      </c>
      <c r="L39" s="9">
        <v>0</v>
      </c>
      <c r="N39" s="9">
        <v>0</v>
      </c>
      <c r="P39" s="9">
        <v>-133750</v>
      </c>
      <c r="R39" s="9">
        <v>4678243045</v>
      </c>
      <c r="T39" s="9">
        <v>133750</v>
      </c>
      <c r="V39" s="9">
        <v>41800</v>
      </c>
      <c r="X39" s="9">
        <v>3821953597</v>
      </c>
      <c r="Z39" s="9">
        <v>5547533502.5</v>
      </c>
      <c r="AB39" s="10">
        <v>0.14000000000000001</v>
      </c>
    </row>
    <row r="40" spans="1:28" ht="18.75" x14ac:dyDescent="0.2">
      <c r="A40" s="25" t="s">
        <v>50</v>
      </c>
      <c r="B40" s="25"/>
      <c r="C40" s="25"/>
      <c r="E40" s="26">
        <v>0</v>
      </c>
      <c r="F40" s="26"/>
      <c r="H40" s="9">
        <v>0</v>
      </c>
      <c r="J40" s="9">
        <v>0</v>
      </c>
      <c r="L40" s="9">
        <v>100000</v>
      </c>
      <c r="N40" s="9">
        <v>897366373</v>
      </c>
      <c r="P40" s="9">
        <v>0</v>
      </c>
      <c r="R40" s="9">
        <v>0</v>
      </c>
      <c r="T40" s="9">
        <v>100000</v>
      </c>
      <c r="V40" s="9">
        <v>8780</v>
      </c>
      <c r="X40" s="9">
        <v>897366373</v>
      </c>
      <c r="Z40" s="9">
        <v>871213060</v>
      </c>
      <c r="AB40" s="10">
        <v>0.02</v>
      </c>
    </row>
    <row r="41" spans="1:28" ht="18.75" x14ac:dyDescent="0.2">
      <c r="A41" s="25" t="s">
        <v>51</v>
      </c>
      <c r="B41" s="25"/>
      <c r="C41" s="25"/>
      <c r="E41" s="26">
        <v>0</v>
      </c>
      <c r="F41" s="26"/>
      <c r="H41" s="9">
        <v>0</v>
      </c>
      <c r="J41" s="9">
        <v>0</v>
      </c>
      <c r="L41" s="9">
        <v>2513000</v>
      </c>
      <c r="N41" s="9">
        <v>15823366652</v>
      </c>
      <c r="P41" s="9">
        <v>0</v>
      </c>
      <c r="R41" s="9">
        <v>0</v>
      </c>
      <c r="T41" s="9">
        <v>2513000</v>
      </c>
      <c r="V41" s="9">
        <v>7340</v>
      </c>
      <c r="X41" s="9">
        <v>15823366652</v>
      </c>
      <c r="Z41" s="9">
        <v>18302836903.400002</v>
      </c>
      <c r="AB41" s="10">
        <v>0.47</v>
      </c>
    </row>
    <row r="42" spans="1:28" ht="18.75" x14ac:dyDescent="0.2">
      <c r="A42" s="27" t="s">
        <v>52</v>
      </c>
      <c r="B42" s="27"/>
      <c r="C42" s="27"/>
      <c r="D42" s="12"/>
      <c r="E42" s="26">
        <v>0</v>
      </c>
      <c r="F42" s="38"/>
      <c r="H42" s="13">
        <v>0</v>
      </c>
      <c r="J42" s="13">
        <v>0</v>
      </c>
      <c r="L42" s="24">
        <v>1184334</v>
      </c>
      <c r="N42" s="13">
        <v>14332167769</v>
      </c>
      <c r="P42" s="24">
        <v>0</v>
      </c>
      <c r="R42" s="13">
        <v>0</v>
      </c>
      <c r="T42" s="24">
        <v>1184334</v>
      </c>
      <c r="V42" s="19">
        <v>10420</v>
      </c>
      <c r="X42" s="13">
        <v>14332167769</v>
      </c>
      <c r="Z42" s="13">
        <f>12245366203.0356-12</f>
        <v>12245366191.035601</v>
      </c>
      <c r="AB42" s="14">
        <v>0.32</v>
      </c>
    </row>
    <row r="43" spans="1:28" ht="21" x14ac:dyDescent="0.2">
      <c r="A43" s="28" t="s">
        <v>53</v>
      </c>
      <c r="B43" s="28"/>
      <c r="C43" s="28"/>
      <c r="D43" s="28"/>
      <c r="F43" s="24"/>
      <c r="H43" s="16">
        <v>2147402096257</v>
      </c>
      <c r="J43" s="16">
        <v>3344171536208.5298</v>
      </c>
      <c r="L43" s="24"/>
      <c r="N43" s="16">
        <v>73293785436</v>
      </c>
      <c r="P43" s="24"/>
      <c r="R43" s="16">
        <v>65933148347</v>
      </c>
      <c r="T43" s="24"/>
      <c r="V43" s="19"/>
      <c r="X43" s="16">
        <v>2169900965990</v>
      </c>
      <c r="Z43" s="16">
        <f>SUM(Z9:Z42)</f>
        <v>3836024100339.0957</v>
      </c>
      <c r="AB43" s="17">
        <v>98.93</v>
      </c>
    </row>
    <row r="45" spans="1:28" x14ac:dyDescent="0.2">
      <c r="Z45" s="20"/>
    </row>
    <row r="46" spans="1:28" x14ac:dyDescent="0.2">
      <c r="Z46" s="20"/>
    </row>
    <row r="47" spans="1:28" x14ac:dyDescent="0.2">
      <c r="Z47" s="20"/>
    </row>
    <row r="48" spans="1:28" x14ac:dyDescent="0.2">
      <c r="Z48" s="20"/>
    </row>
  </sheetData>
  <mergeCells count="8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D43"/>
  </mergeCells>
  <pageMargins left="0.39" right="0.39" top="0.39" bottom="0.39" header="0" footer="0"/>
  <pageSetup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40"/>
  <sheetViews>
    <sheetView rightToLeft="1" view="pageBreakPreview" topLeftCell="A19" zoomScaleNormal="100" zoomScaleSheetLayoutView="100" workbookViewId="0">
      <selection activeCell="K36" sqref="K36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0.42578125" bestFit="1" customWidth="1"/>
    <col min="4" max="4" width="1.28515625" customWidth="1"/>
    <col min="5" max="5" width="15.5703125" bestFit="1" customWidth="1"/>
    <col min="6" max="6" width="1.28515625" customWidth="1"/>
    <col min="7" max="7" width="15.7109375" bestFit="1" customWidth="1"/>
    <col min="8" max="8" width="1.28515625" customWidth="1"/>
    <col min="9" max="9" width="15.28515625" bestFit="1" customWidth="1"/>
    <col min="10" max="10" width="1.28515625" customWidth="1"/>
    <col min="11" max="11" width="12.7109375" bestFit="1" customWidth="1"/>
    <col min="12" max="12" width="1.28515625" customWidth="1"/>
    <col min="13" max="13" width="16.7109375" bestFit="1" customWidth="1"/>
    <col min="14" max="14" width="1.28515625" customWidth="1"/>
    <col min="15" max="15" width="16.7109375" bestFit="1" customWidth="1"/>
    <col min="16" max="16" width="1.28515625" customWidth="1"/>
    <col min="17" max="17" width="16.5703125" bestFit="1" customWidth="1"/>
  </cols>
  <sheetData>
    <row r="1" spans="1:17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5.5" x14ac:dyDescent="0.2">
      <c r="A2" s="33" t="s">
        <v>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4" x14ac:dyDescent="0.2">
      <c r="A5" s="34" t="s">
        <v>136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21" x14ac:dyDescent="0.2">
      <c r="A6" s="29" t="s">
        <v>77</v>
      </c>
      <c r="C6" s="29" t="s">
        <v>89</v>
      </c>
      <c r="D6" s="29"/>
      <c r="E6" s="29"/>
      <c r="F6" s="29"/>
      <c r="G6" s="29"/>
      <c r="H6" s="29"/>
      <c r="I6" s="29"/>
      <c r="K6" s="29" t="s">
        <v>90</v>
      </c>
      <c r="L6" s="29"/>
      <c r="M6" s="29"/>
      <c r="N6" s="29"/>
      <c r="O6" s="29"/>
      <c r="P6" s="29"/>
      <c r="Q6" s="29"/>
    </row>
    <row r="7" spans="1:17" ht="42" x14ac:dyDescent="0.2">
      <c r="A7" s="29"/>
      <c r="C7" s="18" t="s">
        <v>13</v>
      </c>
      <c r="D7" s="3"/>
      <c r="E7" s="18" t="s">
        <v>137</v>
      </c>
      <c r="F7" s="3"/>
      <c r="G7" s="18" t="s">
        <v>138</v>
      </c>
      <c r="H7" s="3"/>
      <c r="I7" s="18" t="s">
        <v>139</v>
      </c>
      <c r="K7" s="18" t="s">
        <v>13</v>
      </c>
      <c r="L7" s="3"/>
      <c r="M7" s="18" t="s">
        <v>137</v>
      </c>
      <c r="N7" s="3"/>
      <c r="O7" s="18" t="s">
        <v>138</v>
      </c>
      <c r="P7" s="3"/>
      <c r="Q7" s="18" t="s">
        <v>139</v>
      </c>
    </row>
    <row r="8" spans="1:17" ht="18.75" x14ac:dyDescent="0.2">
      <c r="A8" s="5" t="s">
        <v>49</v>
      </c>
      <c r="C8" s="6">
        <v>133750</v>
      </c>
      <c r="E8" s="6">
        <v>4678243045</v>
      </c>
      <c r="G8" s="6">
        <v>3821953598</v>
      </c>
      <c r="I8" s="6">
        <v>856289447</v>
      </c>
      <c r="K8" s="6">
        <v>133750</v>
      </c>
      <c r="M8" s="6">
        <v>4678243045</v>
      </c>
      <c r="O8" s="6">
        <v>3821953598</v>
      </c>
      <c r="Q8" s="6">
        <v>856289447</v>
      </c>
    </row>
    <row r="9" spans="1:17" ht="18.75" x14ac:dyDescent="0.2">
      <c r="A9" s="8" t="s">
        <v>20</v>
      </c>
      <c r="C9" s="9">
        <v>1</v>
      </c>
      <c r="E9" s="9">
        <v>1</v>
      </c>
      <c r="G9" s="9">
        <v>3491</v>
      </c>
      <c r="I9" s="9">
        <v>-3490</v>
      </c>
      <c r="K9" s="9">
        <v>1</v>
      </c>
      <c r="M9" s="9">
        <v>1</v>
      </c>
      <c r="O9" s="9">
        <v>3491</v>
      </c>
      <c r="Q9" s="9">
        <v>-3490</v>
      </c>
    </row>
    <row r="10" spans="1:17" ht="18.75" x14ac:dyDescent="0.2">
      <c r="A10" s="8" t="s">
        <v>43</v>
      </c>
      <c r="C10" s="9">
        <v>257500</v>
      </c>
      <c r="E10" s="9">
        <v>5557279210</v>
      </c>
      <c r="G10" s="9">
        <v>4208347527</v>
      </c>
      <c r="I10" s="9">
        <v>1348931683</v>
      </c>
      <c r="K10" s="9">
        <v>257500</v>
      </c>
      <c r="M10" s="9">
        <v>5557279210</v>
      </c>
      <c r="O10" s="9">
        <v>4208347527</v>
      </c>
      <c r="Q10" s="9">
        <v>1348931683</v>
      </c>
    </row>
    <row r="11" spans="1:17" ht="18.75" x14ac:dyDescent="0.2">
      <c r="A11" s="8" t="s">
        <v>39</v>
      </c>
      <c r="C11" s="9">
        <v>2329909</v>
      </c>
      <c r="E11" s="9">
        <v>42610732790</v>
      </c>
      <c r="G11" s="9">
        <v>33987795301</v>
      </c>
      <c r="I11" s="9">
        <v>8622937489</v>
      </c>
      <c r="K11" s="9">
        <v>3627666</v>
      </c>
      <c r="M11" s="9">
        <v>65983895537</v>
      </c>
      <c r="O11" s="9">
        <v>52918963543</v>
      </c>
      <c r="Q11" s="9">
        <v>13064931994</v>
      </c>
    </row>
    <row r="12" spans="1:17" ht="18.75" x14ac:dyDescent="0.2">
      <c r="A12" s="8" t="s">
        <v>46</v>
      </c>
      <c r="C12" s="9">
        <v>1794796</v>
      </c>
      <c r="E12" s="9">
        <v>13086893301</v>
      </c>
      <c r="G12" s="9">
        <v>19339827823</v>
      </c>
      <c r="I12" s="9">
        <v>-6252934522</v>
      </c>
      <c r="K12" s="9">
        <v>1794796</v>
      </c>
      <c r="M12" s="9">
        <v>13086893301</v>
      </c>
      <c r="O12" s="9">
        <v>19339827823</v>
      </c>
      <c r="Q12" s="9">
        <v>-6252934522</v>
      </c>
    </row>
    <row r="13" spans="1:17" ht="18.75" x14ac:dyDescent="0.2">
      <c r="A13" s="8" t="s">
        <v>28</v>
      </c>
      <c r="C13" s="9">
        <v>0</v>
      </c>
      <c r="E13" s="9">
        <v>0</v>
      </c>
      <c r="G13" s="9">
        <v>0</v>
      </c>
      <c r="I13" s="9">
        <v>0</v>
      </c>
      <c r="K13" s="9">
        <v>4000000</v>
      </c>
      <c r="M13" s="9">
        <v>21391956116</v>
      </c>
      <c r="O13" s="9">
        <v>23658389989</v>
      </c>
      <c r="Q13" s="9">
        <v>-2266433873</v>
      </c>
    </row>
    <row r="14" spans="1:17" ht="18.75" x14ac:dyDescent="0.2">
      <c r="A14" s="8" t="s">
        <v>29</v>
      </c>
      <c r="C14" s="9">
        <v>0</v>
      </c>
      <c r="E14" s="9">
        <v>0</v>
      </c>
      <c r="G14" s="9">
        <v>0</v>
      </c>
      <c r="I14" s="9">
        <v>0</v>
      </c>
      <c r="K14" s="9">
        <v>200000</v>
      </c>
      <c r="M14" s="9">
        <v>2572601426</v>
      </c>
      <c r="O14" s="9">
        <v>4361891400</v>
      </c>
      <c r="Q14" s="9">
        <v>-1789289974</v>
      </c>
    </row>
    <row r="15" spans="1:17" ht="18.75" x14ac:dyDescent="0.2">
      <c r="A15" s="8" t="s">
        <v>25</v>
      </c>
      <c r="C15" s="9">
        <v>0</v>
      </c>
      <c r="E15" s="9">
        <v>0</v>
      </c>
      <c r="G15" s="9">
        <v>0</v>
      </c>
      <c r="I15" s="9">
        <v>0</v>
      </c>
      <c r="K15" s="9">
        <v>2024291</v>
      </c>
      <c r="M15" s="9">
        <v>19880995253</v>
      </c>
      <c r="O15" s="9">
        <v>26984225145</v>
      </c>
      <c r="Q15" s="9">
        <v>-7103229892</v>
      </c>
    </row>
    <row r="16" spans="1:17" ht="18.75" x14ac:dyDescent="0.2">
      <c r="A16" s="8" t="s">
        <v>95</v>
      </c>
      <c r="C16" s="9">
        <v>0</v>
      </c>
      <c r="E16" s="9">
        <v>0</v>
      </c>
      <c r="G16" s="9">
        <v>0</v>
      </c>
      <c r="I16" s="9">
        <v>0</v>
      </c>
      <c r="K16" s="9">
        <v>1750000</v>
      </c>
      <c r="M16" s="9">
        <v>6504443462</v>
      </c>
      <c r="O16" s="9">
        <v>6610432500</v>
      </c>
      <c r="Q16" s="9">
        <v>-105989038</v>
      </c>
    </row>
    <row r="17" spans="1:17" ht="18.75" x14ac:dyDescent="0.2">
      <c r="A17" s="8" t="s">
        <v>96</v>
      </c>
      <c r="C17" s="9">
        <v>0</v>
      </c>
      <c r="E17" s="9">
        <v>0</v>
      </c>
      <c r="G17" s="9">
        <v>0</v>
      </c>
      <c r="I17" s="9">
        <v>0</v>
      </c>
      <c r="K17" s="9">
        <v>7123249</v>
      </c>
      <c r="M17" s="9">
        <v>39706029623</v>
      </c>
      <c r="O17" s="9">
        <v>53814579080</v>
      </c>
      <c r="Q17" s="9">
        <v>-14108549457</v>
      </c>
    </row>
    <row r="18" spans="1:17" ht="18.75" x14ac:dyDescent="0.2">
      <c r="A18" s="8" t="s">
        <v>35</v>
      </c>
      <c r="C18" s="9">
        <v>0</v>
      </c>
      <c r="E18" s="9">
        <v>0</v>
      </c>
      <c r="G18" s="9">
        <v>0</v>
      </c>
      <c r="I18" s="9">
        <v>0</v>
      </c>
      <c r="K18" s="9">
        <v>7200000</v>
      </c>
      <c r="M18" s="9">
        <v>22489387333</v>
      </c>
      <c r="O18" s="9">
        <v>25035745609</v>
      </c>
      <c r="Q18" s="9">
        <v>-2546358276</v>
      </c>
    </row>
    <row r="19" spans="1:17" ht="18.75" x14ac:dyDescent="0.2">
      <c r="A19" s="8" t="s">
        <v>48</v>
      </c>
      <c r="C19" s="9">
        <v>0</v>
      </c>
      <c r="E19" s="9">
        <v>0</v>
      </c>
      <c r="G19" s="9">
        <v>0</v>
      </c>
      <c r="I19" s="9">
        <v>0</v>
      </c>
      <c r="K19" s="9">
        <v>360000</v>
      </c>
      <c r="M19" s="9">
        <v>4653977308</v>
      </c>
      <c r="O19" s="9">
        <v>3549219770</v>
      </c>
      <c r="Q19" s="9">
        <v>1104757538</v>
      </c>
    </row>
    <row r="20" spans="1:17" ht="18.75" x14ac:dyDescent="0.2">
      <c r="A20" s="8" t="s">
        <v>97</v>
      </c>
      <c r="C20" s="9">
        <v>0</v>
      </c>
      <c r="E20" s="9">
        <v>0</v>
      </c>
      <c r="G20" s="9">
        <v>0</v>
      </c>
      <c r="I20" s="9">
        <v>0</v>
      </c>
      <c r="K20" s="9">
        <v>5541235</v>
      </c>
      <c r="M20" s="9">
        <v>12356954050</v>
      </c>
      <c r="O20" s="9">
        <v>12356954050</v>
      </c>
      <c r="Q20" s="9">
        <v>0</v>
      </c>
    </row>
    <row r="21" spans="1:17" ht="18.75" x14ac:dyDescent="0.2">
      <c r="A21" s="8" t="s">
        <v>98</v>
      </c>
      <c r="C21" s="9">
        <v>0</v>
      </c>
      <c r="E21" s="9">
        <v>0</v>
      </c>
      <c r="G21" s="9">
        <v>0</v>
      </c>
      <c r="I21" s="9">
        <v>0</v>
      </c>
      <c r="K21" s="9">
        <v>14541989</v>
      </c>
      <c r="M21" s="9">
        <v>165384257005</v>
      </c>
      <c r="O21" s="9">
        <v>163491299711</v>
      </c>
      <c r="Q21" s="9">
        <v>1892957294</v>
      </c>
    </row>
    <row r="22" spans="1:17" ht="18.75" x14ac:dyDescent="0.2">
      <c r="A22" s="8" t="s">
        <v>23</v>
      </c>
      <c r="C22" s="9">
        <v>0</v>
      </c>
      <c r="E22" s="9">
        <v>0</v>
      </c>
      <c r="G22" s="9">
        <v>0</v>
      </c>
      <c r="I22" s="9">
        <v>0</v>
      </c>
      <c r="K22" s="9">
        <v>3800000</v>
      </c>
      <c r="M22" s="9">
        <v>26932790794</v>
      </c>
      <c r="O22" s="9">
        <v>31012371859</v>
      </c>
      <c r="Q22" s="9">
        <v>-4079581065</v>
      </c>
    </row>
    <row r="23" spans="1:17" ht="18.75" x14ac:dyDescent="0.2">
      <c r="A23" s="8" t="s">
        <v>41</v>
      </c>
      <c r="C23" s="9">
        <v>0</v>
      </c>
      <c r="E23" s="9">
        <v>0</v>
      </c>
      <c r="G23" s="9">
        <v>0</v>
      </c>
      <c r="I23" s="9">
        <v>0</v>
      </c>
      <c r="K23" s="9">
        <v>4000001</v>
      </c>
      <c r="M23" s="9">
        <v>24159391307</v>
      </c>
      <c r="O23" s="9">
        <v>26242926517</v>
      </c>
      <c r="Q23" s="9">
        <v>-2083535210</v>
      </c>
    </row>
    <row r="24" spans="1:17" ht="18.75" x14ac:dyDescent="0.2">
      <c r="A24" s="8" t="s">
        <v>99</v>
      </c>
      <c r="C24" s="9">
        <v>0</v>
      </c>
      <c r="E24" s="9">
        <v>0</v>
      </c>
      <c r="G24" s="9">
        <v>0</v>
      </c>
      <c r="I24" s="9">
        <v>0</v>
      </c>
      <c r="K24" s="9">
        <v>7100000</v>
      </c>
      <c r="M24" s="9">
        <v>145760594813</v>
      </c>
      <c r="O24" s="9">
        <v>148424587650</v>
      </c>
      <c r="Q24" s="9">
        <v>-2663992837</v>
      </c>
    </row>
    <row r="25" spans="1:17" ht="18.75" x14ac:dyDescent="0.2">
      <c r="A25" s="8" t="s">
        <v>100</v>
      </c>
      <c r="C25" s="9">
        <v>0</v>
      </c>
      <c r="E25" s="9">
        <v>0</v>
      </c>
      <c r="G25" s="9">
        <v>0</v>
      </c>
      <c r="I25" s="9">
        <v>0</v>
      </c>
      <c r="K25" s="9">
        <v>4815267</v>
      </c>
      <c r="M25" s="9">
        <v>25464798101</v>
      </c>
      <c r="O25" s="9">
        <v>27523042927</v>
      </c>
      <c r="Q25" s="9">
        <v>-2058244826</v>
      </c>
    </row>
    <row r="26" spans="1:17" ht="18.75" x14ac:dyDescent="0.2">
      <c r="A26" s="8" t="s">
        <v>101</v>
      </c>
      <c r="C26" s="9">
        <v>0</v>
      </c>
      <c r="E26" s="9">
        <v>0</v>
      </c>
      <c r="G26" s="9">
        <v>0</v>
      </c>
      <c r="I26" s="9">
        <v>0</v>
      </c>
      <c r="K26" s="9">
        <v>200000</v>
      </c>
      <c r="M26" s="9">
        <v>6607399876</v>
      </c>
      <c r="O26" s="9">
        <v>6033883500</v>
      </c>
      <c r="Q26" s="9">
        <v>573516376</v>
      </c>
    </row>
    <row r="27" spans="1:17" ht="18.75" x14ac:dyDescent="0.2">
      <c r="A27" s="8" t="s">
        <v>102</v>
      </c>
      <c r="C27" s="9">
        <v>0</v>
      </c>
      <c r="E27" s="9">
        <v>0</v>
      </c>
      <c r="G27" s="9">
        <v>0</v>
      </c>
      <c r="I27" s="9">
        <v>0</v>
      </c>
      <c r="K27" s="9">
        <v>1500000</v>
      </c>
      <c r="M27" s="9">
        <v>5819608384</v>
      </c>
      <c r="O27" s="9">
        <v>7231713750</v>
      </c>
      <c r="Q27" s="9">
        <v>-1412105366</v>
      </c>
    </row>
    <row r="28" spans="1:17" ht="18.75" x14ac:dyDescent="0.2">
      <c r="A28" s="8" t="s">
        <v>21</v>
      </c>
      <c r="C28" s="9">
        <v>0</v>
      </c>
      <c r="E28" s="9">
        <v>0</v>
      </c>
      <c r="G28" s="9">
        <v>0</v>
      </c>
      <c r="I28" s="9">
        <v>0</v>
      </c>
      <c r="K28" s="9">
        <v>90117</v>
      </c>
      <c r="M28" s="9">
        <v>21741261104</v>
      </c>
      <c r="O28" s="9">
        <v>23984364420</v>
      </c>
      <c r="Q28" s="9">
        <v>-2243103316</v>
      </c>
    </row>
    <row r="29" spans="1:17" ht="18.75" x14ac:dyDescent="0.2">
      <c r="A29" s="8" t="s">
        <v>24</v>
      </c>
      <c r="C29" s="9">
        <v>0</v>
      </c>
      <c r="E29" s="9">
        <v>0</v>
      </c>
      <c r="G29" s="9">
        <v>0</v>
      </c>
      <c r="I29" s="9">
        <v>0</v>
      </c>
      <c r="K29" s="9">
        <v>2927404</v>
      </c>
      <c r="M29" s="9">
        <v>18225952784</v>
      </c>
      <c r="O29" s="9">
        <v>25462376713</v>
      </c>
      <c r="Q29" s="9">
        <v>-7236423929</v>
      </c>
    </row>
    <row r="30" spans="1:17" ht="18.75" x14ac:dyDescent="0.2">
      <c r="A30" s="8" t="s">
        <v>103</v>
      </c>
      <c r="C30" s="9">
        <v>0</v>
      </c>
      <c r="E30" s="9">
        <v>0</v>
      </c>
      <c r="G30" s="9">
        <v>0</v>
      </c>
      <c r="I30" s="9">
        <v>0</v>
      </c>
      <c r="K30" s="9">
        <v>34753248</v>
      </c>
      <c r="M30" s="9">
        <v>40630324207</v>
      </c>
      <c r="O30" s="9">
        <v>44150383770</v>
      </c>
      <c r="Q30" s="9">
        <v>-3520059563</v>
      </c>
    </row>
    <row r="31" spans="1:17" ht="18.75" x14ac:dyDescent="0.2">
      <c r="A31" s="8" t="s">
        <v>22</v>
      </c>
      <c r="C31" s="9">
        <v>0</v>
      </c>
      <c r="E31" s="9">
        <v>0</v>
      </c>
      <c r="G31" s="9">
        <v>0</v>
      </c>
      <c r="I31" s="9">
        <v>0</v>
      </c>
      <c r="K31" s="9">
        <v>500000</v>
      </c>
      <c r="M31" s="9">
        <v>20114601771</v>
      </c>
      <c r="O31" s="9">
        <v>23216037739</v>
      </c>
      <c r="Q31" s="9">
        <v>-3101435968</v>
      </c>
    </row>
    <row r="32" spans="1:17" ht="18.75" x14ac:dyDescent="0.2">
      <c r="A32" s="8" t="s">
        <v>104</v>
      </c>
      <c r="C32" s="9">
        <v>0</v>
      </c>
      <c r="E32" s="9">
        <v>0</v>
      </c>
      <c r="G32" s="9">
        <v>0</v>
      </c>
      <c r="I32" s="9">
        <v>0</v>
      </c>
      <c r="K32" s="9">
        <v>13200000</v>
      </c>
      <c r="M32" s="9">
        <v>41201384400</v>
      </c>
      <c r="O32" s="9">
        <v>52656418980</v>
      </c>
      <c r="Q32" s="9">
        <v>-11455034580</v>
      </c>
    </row>
    <row r="33" spans="1:17" ht="18.75" x14ac:dyDescent="0.2">
      <c r="A33" s="8" t="s">
        <v>105</v>
      </c>
      <c r="C33" s="9">
        <v>0</v>
      </c>
      <c r="E33" s="9">
        <v>0</v>
      </c>
      <c r="G33" s="9">
        <v>0</v>
      </c>
      <c r="I33" s="9">
        <v>0</v>
      </c>
      <c r="K33" s="9">
        <v>9147592</v>
      </c>
      <c r="M33" s="9">
        <v>24585197351</v>
      </c>
      <c r="O33" s="9">
        <v>23536754216</v>
      </c>
      <c r="Q33" s="9">
        <v>1048443135</v>
      </c>
    </row>
    <row r="34" spans="1:17" ht="18.75" x14ac:dyDescent="0.2">
      <c r="A34" s="8" t="s">
        <v>45</v>
      </c>
      <c r="C34" s="9">
        <v>0</v>
      </c>
      <c r="E34" s="9">
        <v>0</v>
      </c>
      <c r="G34" s="9">
        <v>0</v>
      </c>
      <c r="I34" s="9">
        <v>0</v>
      </c>
      <c r="K34" s="9">
        <v>9905390</v>
      </c>
      <c r="M34" s="9">
        <v>33152078606</v>
      </c>
      <c r="O34" s="9">
        <v>57530744031</v>
      </c>
      <c r="Q34" s="9">
        <v>-24378665425</v>
      </c>
    </row>
    <row r="35" spans="1:17" ht="18.75" x14ac:dyDescent="0.2">
      <c r="A35" s="11" t="s">
        <v>26</v>
      </c>
      <c r="C35" s="13">
        <v>0</v>
      </c>
      <c r="E35" s="13">
        <v>0</v>
      </c>
      <c r="G35" s="13">
        <v>0</v>
      </c>
      <c r="I35" s="13">
        <v>0</v>
      </c>
      <c r="K35" s="24">
        <v>1</v>
      </c>
      <c r="M35" s="13">
        <v>1</v>
      </c>
      <c r="O35" s="13">
        <v>5336</v>
      </c>
      <c r="Q35" s="13">
        <v>-5335</v>
      </c>
    </row>
    <row r="36" spans="1:17" ht="21.75" thickBot="1" x14ac:dyDescent="0.25">
      <c r="A36" s="15" t="s">
        <v>53</v>
      </c>
      <c r="C36" s="16"/>
      <c r="E36" s="16">
        <v>65933148347</v>
      </c>
      <c r="G36" s="16">
        <v>61357927740</v>
      </c>
      <c r="I36" s="16">
        <v>4575220607</v>
      </c>
      <c r="K36" s="24"/>
      <c r="M36" s="16">
        <v>818642296169</v>
      </c>
      <c r="O36" s="16">
        <v>897157444644</v>
      </c>
      <c r="Q36" s="16">
        <v>-78515148475</v>
      </c>
    </row>
    <row r="37" spans="1:17" ht="13.5" thickTop="1" x14ac:dyDescent="0.2">
      <c r="Q37" s="20"/>
    </row>
    <row r="38" spans="1:17" x14ac:dyDescent="0.2">
      <c r="Q38" s="20"/>
    </row>
    <row r="39" spans="1:17" x14ac:dyDescent="0.2">
      <c r="Q39" s="20"/>
    </row>
    <row r="40" spans="1:17" x14ac:dyDescent="0.2">
      <c r="Q40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44"/>
  <sheetViews>
    <sheetView rightToLeft="1" view="pageBreakPreview" topLeftCell="A25" zoomScaleNormal="100" zoomScaleSheetLayoutView="100" workbookViewId="0">
      <selection activeCell="K42" sqref="K42"/>
    </sheetView>
  </sheetViews>
  <sheetFormatPr defaultRowHeight="12.75" x14ac:dyDescent="0.2"/>
  <cols>
    <col min="1" max="1" width="28.28515625" bestFit="1" customWidth="1"/>
    <col min="2" max="2" width="1.28515625" customWidth="1"/>
    <col min="3" max="3" width="13.42578125" bestFit="1" customWidth="1"/>
    <col min="4" max="4" width="1.28515625" customWidth="1"/>
    <col min="5" max="5" width="19.140625" bestFit="1" customWidth="1"/>
    <col min="6" max="6" width="1.28515625" customWidth="1"/>
    <col min="7" max="7" width="19.140625" bestFit="1" customWidth="1"/>
    <col min="8" max="8" width="1.28515625" customWidth="1"/>
    <col min="9" max="9" width="17.7109375" bestFit="1" customWidth="1"/>
    <col min="10" max="10" width="1.28515625" customWidth="1"/>
    <col min="11" max="11" width="13.42578125" bestFit="1" customWidth="1"/>
    <col min="12" max="12" width="1.28515625" customWidth="1"/>
    <col min="13" max="13" width="19.140625" bestFit="1" customWidth="1"/>
    <col min="14" max="14" width="1.28515625" customWidth="1"/>
    <col min="15" max="15" width="19.42578125" bestFit="1" customWidth="1"/>
    <col min="16" max="16" width="1.28515625" customWidth="1"/>
    <col min="17" max="17" width="19" bestFit="1" customWidth="1"/>
  </cols>
  <sheetData>
    <row r="1" spans="1:17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5.5" x14ac:dyDescent="0.2">
      <c r="A2" s="33" t="s">
        <v>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4" x14ac:dyDescent="0.2">
      <c r="A5" s="34" t="s">
        <v>140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21" x14ac:dyDescent="0.2">
      <c r="A6" s="29" t="s">
        <v>77</v>
      </c>
      <c r="C6" s="29" t="s">
        <v>89</v>
      </c>
      <c r="D6" s="29"/>
      <c r="E6" s="29"/>
      <c r="F6" s="29"/>
      <c r="G6" s="29"/>
      <c r="H6" s="29"/>
      <c r="I6" s="29"/>
      <c r="K6" s="29" t="s">
        <v>90</v>
      </c>
      <c r="L6" s="29"/>
      <c r="M6" s="29"/>
      <c r="N6" s="29"/>
      <c r="O6" s="29"/>
      <c r="P6" s="29"/>
      <c r="Q6" s="29"/>
    </row>
    <row r="7" spans="1:17" ht="42" x14ac:dyDescent="0.2">
      <c r="A7" s="29"/>
      <c r="C7" s="18" t="s">
        <v>13</v>
      </c>
      <c r="D7" s="3"/>
      <c r="E7" s="18" t="s">
        <v>15</v>
      </c>
      <c r="F7" s="3"/>
      <c r="G7" s="18" t="s">
        <v>138</v>
      </c>
      <c r="H7" s="3"/>
      <c r="I7" s="18" t="s">
        <v>141</v>
      </c>
      <c r="K7" s="18" t="s">
        <v>13</v>
      </c>
      <c r="L7" s="3"/>
      <c r="M7" s="18" t="s">
        <v>15</v>
      </c>
      <c r="N7" s="3"/>
      <c r="O7" s="18" t="s">
        <v>138</v>
      </c>
      <c r="P7" s="3"/>
      <c r="Q7" s="18" t="s">
        <v>141</v>
      </c>
    </row>
    <row r="8" spans="1:17" ht="18.75" x14ac:dyDescent="0.2">
      <c r="A8" s="5" t="s">
        <v>42</v>
      </c>
      <c r="C8" s="6">
        <v>5471764</v>
      </c>
      <c r="E8" s="6">
        <v>116407778146</v>
      </c>
      <c r="G8" s="6">
        <v>114724643294</v>
      </c>
      <c r="I8" s="6">
        <v>1683134852</v>
      </c>
      <c r="K8" s="6">
        <v>5471764</v>
      </c>
      <c r="M8" s="6">
        <v>116407778146</v>
      </c>
      <c r="O8" s="6">
        <v>100373514693</v>
      </c>
      <c r="Q8" s="6">
        <v>16034263453</v>
      </c>
    </row>
    <row r="9" spans="1:17" ht="18.75" x14ac:dyDescent="0.2">
      <c r="A9" s="8" t="s">
        <v>24</v>
      </c>
      <c r="C9" s="9">
        <v>10029773</v>
      </c>
      <c r="E9" s="9">
        <v>98129114547</v>
      </c>
      <c r="G9" s="9">
        <v>80712689551</v>
      </c>
      <c r="I9" s="9">
        <v>17416424996</v>
      </c>
      <c r="K9" s="9">
        <v>10029773</v>
      </c>
      <c r="M9" s="9">
        <v>98129114547</v>
      </c>
      <c r="O9" s="9">
        <v>87238339009</v>
      </c>
      <c r="Q9" s="9">
        <v>10890775538</v>
      </c>
    </row>
    <row r="10" spans="1:17" ht="18.75" x14ac:dyDescent="0.2">
      <c r="A10" s="8" t="s">
        <v>28</v>
      </c>
      <c r="C10" s="9">
        <v>19495605</v>
      </c>
      <c r="E10" s="9">
        <v>110846299767</v>
      </c>
      <c r="G10" s="9">
        <v>109105258409</v>
      </c>
      <c r="I10" s="9">
        <v>1741041358</v>
      </c>
      <c r="K10" s="9">
        <v>19495605</v>
      </c>
      <c r="M10" s="9">
        <v>110846299767</v>
      </c>
      <c r="O10" s="9">
        <v>80940257160</v>
      </c>
      <c r="Q10" s="9">
        <v>29906042607</v>
      </c>
    </row>
    <row r="11" spans="1:17" ht="18.75" x14ac:dyDescent="0.2">
      <c r="A11" s="8" t="s">
        <v>29</v>
      </c>
      <c r="C11" s="9">
        <v>7197273</v>
      </c>
      <c r="E11" s="9">
        <v>172899057909</v>
      </c>
      <c r="G11" s="9">
        <v>151545560051</v>
      </c>
      <c r="I11" s="9">
        <v>21353497858</v>
      </c>
      <c r="K11" s="9">
        <v>7197273</v>
      </c>
      <c r="M11" s="9">
        <v>172899057909</v>
      </c>
      <c r="O11" s="9">
        <v>148234722469</v>
      </c>
      <c r="Q11" s="9">
        <v>24664335440</v>
      </c>
    </row>
    <row r="12" spans="1:17" ht="18.75" x14ac:dyDescent="0.2">
      <c r="A12" s="8" t="s">
        <v>41</v>
      </c>
      <c r="C12" s="9">
        <v>30300084</v>
      </c>
      <c r="E12" s="9">
        <v>477746584532</v>
      </c>
      <c r="G12" s="9">
        <v>347862050537</v>
      </c>
      <c r="I12" s="9">
        <v>129884533995</v>
      </c>
      <c r="K12" s="9">
        <v>30300084</v>
      </c>
      <c r="M12" s="9">
        <v>477746584532</v>
      </c>
      <c r="O12" s="9">
        <v>232799020772</v>
      </c>
      <c r="Q12" s="9">
        <v>244947563760</v>
      </c>
    </row>
    <row r="13" spans="1:17" ht="18.75" x14ac:dyDescent="0.2">
      <c r="A13" s="8" t="s">
        <v>37</v>
      </c>
      <c r="C13" s="9">
        <v>43274421</v>
      </c>
      <c r="E13" s="9">
        <v>81113489471</v>
      </c>
      <c r="G13" s="9">
        <v>81843467937</v>
      </c>
      <c r="I13" s="9">
        <v>-729978465</v>
      </c>
      <c r="K13" s="9">
        <v>43274421</v>
      </c>
      <c r="M13" s="9">
        <v>81113489471</v>
      </c>
      <c r="O13" s="9">
        <v>87550104432</v>
      </c>
      <c r="Q13" s="9">
        <v>-6436614960</v>
      </c>
    </row>
    <row r="14" spans="1:17" ht="18.75" x14ac:dyDescent="0.2">
      <c r="A14" s="8" t="s">
        <v>27</v>
      </c>
      <c r="C14" s="9">
        <v>13360388</v>
      </c>
      <c r="E14" s="9">
        <v>109503746778</v>
      </c>
      <c r="G14" s="9">
        <v>116927729610</v>
      </c>
      <c r="I14" s="9">
        <v>-7423982831</v>
      </c>
      <c r="K14" s="9">
        <v>13360388</v>
      </c>
      <c r="M14" s="9">
        <v>109503746778</v>
      </c>
      <c r="O14" s="9">
        <v>124707591762</v>
      </c>
      <c r="Q14" s="9">
        <v>-15203844983</v>
      </c>
    </row>
    <row r="15" spans="1:17" ht="18.75" x14ac:dyDescent="0.2">
      <c r="A15" s="8" t="s">
        <v>30</v>
      </c>
      <c r="C15" s="9">
        <v>7900206</v>
      </c>
      <c r="E15" s="9">
        <v>131305551577</v>
      </c>
      <c r="G15" s="9">
        <v>111394142562</v>
      </c>
      <c r="I15" s="9">
        <v>19911409015</v>
      </c>
      <c r="K15" s="9">
        <v>7900206</v>
      </c>
      <c r="M15" s="9">
        <v>131305551577</v>
      </c>
      <c r="O15" s="9">
        <v>97837301507</v>
      </c>
      <c r="Q15" s="9">
        <v>33468250070</v>
      </c>
    </row>
    <row r="16" spans="1:17" ht="18.75" x14ac:dyDescent="0.2">
      <c r="A16" s="8" t="s">
        <v>26</v>
      </c>
      <c r="C16" s="9">
        <v>13196288</v>
      </c>
      <c r="E16" s="9">
        <v>91529022049</v>
      </c>
      <c r="G16" s="9">
        <v>96112020292</v>
      </c>
      <c r="I16" s="9">
        <v>-4582998242</v>
      </c>
      <c r="K16" s="9">
        <v>13196288</v>
      </c>
      <c r="M16" s="9">
        <v>91529022049</v>
      </c>
      <c r="O16" s="9">
        <v>70425012452</v>
      </c>
      <c r="Q16" s="9">
        <v>21104009597</v>
      </c>
    </row>
    <row r="17" spans="1:17" ht="18.75" x14ac:dyDescent="0.2">
      <c r="A17" s="8" t="s">
        <v>52</v>
      </c>
      <c r="C17" s="9">
        <v>1184334</v>
      </c>
      <c r="E17" s="9">
        <v>12245366203</v>
      </c>
      <c r="G17" s="9">
        <v>14332167769</v>
      </c>
      <c r="I17" s="9">
        <v>-2086801565</v>
      </c>
      <c r="K17" s="9">
        <v>1184334</v>
      </c>
      <c r="M17" s="9">
        <v>12245366203</v>
      </c>
      <c r="O17" s="9">
        <v>14332167769</v>
      </c>
      <c r="Q17" s="9">
        <v>-2086801565</v>
      </c>
    </row>
    <row r="18" spans="1:17" ht="18.75" x14ac:dyDescent="0.2">
      <c r="A18" s="8" t="s">
        <v>32</v>
      </c>
      <c r="C18" s="9">
        <v>711458</v>
      </c>
      <c r="E18" s="9">
        <v>88174207864</v>
      </c>
      <c r="G18" s="9">
        <v>89120192160</v>
      </c>
      <c r="I18" s="9">
        <v>-945984295</v>
      </c>
      <c r="K18" s="9">
        <v>711458</v>
      </c>
      <c r="M18" s="9">
        <v>88174207864</v>
      </c>
      <c r="O18" s="9">
        <v>84492149830</v>
      </c>
      <c r="Q18" s="9">
        <v>3682058034</v>
      </c>
    </row>
    <row r="19" spans="1:17" ht="18.75" x14ac:dyDescent="0.2">
      <c r="A19" s="8" t="s">
        <v>44</v>
      </c>
      <c r="C19" s="9">
        <v>7196401</v>
      </c>
      <c r="E19" s="9">
        <v>117679936078</v>
      </c>
      <c r="G19" s="9">
        <v>107825669586</v>
      </c>
      <c r="I19" s="9">
        <v>9854266492</v>
      </c>
      <c r="K19" s="9">
        <v>7196401</v>
      </c>
      <c r="M19" s="9">
        <v>117679936078</v>
      </c>
      <c r="O19" s="9">
        <v>82051590289</v>
      </c>
      <c r="Q19" s="9">
        <v>35628345789</v>
      </c>
    </row>
    <row r="20" spans="1:17" ht="18.75" x14ac:dyDescent="0.2">
      <c r="A20" s="8" t="s">
        <v>19</v>
      </c>
      <c r="C20" s="9">
        <v>31541785</v>
      </c>
      <c r="E20" s="9">
        <v>253826512385</v>
      </c>
      <c r="G20" s="9">
        <v>194673354752</v>
      </c>
      <c r="I20" s="9">
        <v>59153157633</v>
      </c>
      <c r="K20" s="9">
        <v>31541785</v>
      </c>
      <c r="M20" s="9">
        <v>253826512385</v>
      </c>
      <c r="O20" s="9">
        <v>141690884363</v>
      </c>
      <c r="Q20" s="9">
        <v>112135628022</v>
      </c>
    </row>
    <row r="21" spans="1:17" ht="18.75" x14ac:dyDescent="0.2">
      <c r="A21" s="8" t="s">
        <v>36</v>
      </c>
      <c r="C21" s="9">
        <v>5932246</v>
      </c>
      <c r="E21" s="9">
        <v>66045292865</v>
      </c>
      <c r="G21" s="9">
        <v>58157530615</v>
      </c>
      <c r="I21" s="9">
        <v>7887762250</v>
      </c>
      <c r="K21" s="9">
        <v>5932246</v>
      </c>
      <c r="M21" s="9">
        <v>66045292865</v>
      </c>
      <c r="O21" s="9">
        <v>52246969347</v>
      </c>
      <c r="Q21" s="9">
        <v>13798323518</v>
      </c>
    </row>
    <row r="22" spans="1:17" ht="18.75" x14ac:dyDescent="0.2">
      <c r="A22" s="8" t="s">
        <v>35</v>
      </c>
      <c r="C22" s="9">
        <v>69121050</v>
      </c>
      <c r="E22" s="9">
        <v>273798283179</v>
      </c>
      <c r="G22" s="9">
        <v>269282014125</v>
      </c>
      <c r="I22" s="9">
        <v>4516269054</v>
      </c>
      <c r="K22" s="9">
        <v>69121050</v>
      </c>
      <c r="M22" s="9">
        <v>273798283179</v>
      </c>
      <c r="O22" s="9">
        <v>241302755876</v>
      </c>
      <c r="Q22" s="9">
        <v>32495527303</v>
      </c>
    </row>
    <row r="23" spans="1:17" ht="18.75" x14ac:dyDescent="0.2">
      <c r="A23" s="8" t="s">
        <v>31</v>
      </c>
      <c r="C23" s="9">
        <v>1260362</v>
      </c>
      <c r="E23" s="9">
        <v>172110242067</v>
      </c>
      <c r="G23" s="9">
        <v>173198280946</v>
      </c>
      <c r="I23" s="9">
        <v>-1088038878</v>
      </c>
      <c r="K23" s="9">
        <v>1260362</v>
      </c>
      <c r="M23" s="9">
        <v>172110242067</v>
      </c>
      <c r="O23" s="9">
        <v>150080440334</v>
      </c>
      <c r="Q23" s="9">
        <v>22029801733</v>
      </c>
    </row>
    <row r="24" spans="1:17" ht="18.75" x14ac:dyDescent="0.2">
      <c r="A24" s="8" t="s">
        <v>46</v>
      </c>
      <c r="C24" s="9">
        <v>5185204</v>
      </c>
      <c r="E24" s="9">
        <v>37919551889</v>
      </c>
      <c r="G24" s="9">
        <v>32605506677</v>
      </c>
      <c r="I24" s="9">
        <v>5314045212</v>
      </c>
      <c r="K24" s="9">
        <v>5185204</v>
      </c>
      <c r="M24" s="9">
        <v>37919551889</v>
      </c>
      <c r="O24" s="9">
        <v>55873176137</v>
      </c>
      <c r="Q24" s="9">
        <v>-17953624247</v>
      </c>
    </row>
    <row r="25" spans="1:17" ht="18.75" x14ac:dyDescent="0.2">
      <c r="A25" s="8" t="s">
        <v>40</v>
      </c>
      <c r="C25" s="9">
        <v>6022150</v>
      </c>
      <c r="E25" s="9">
        <v>117540028012</v>
      </c>
      <c r="G25" s="9">
        <v>115986372329</v>
      </c>
      <c r="I25" s="9">
        <v>1553655683</v>
      </c>
      <c r="K25" s="9">
        <v>6022150</v>
      </c>
      <c r="M25" s="9">
        <v>117540028012</v>
      </c>
      <c r="O25" s="9">
        <v>91975407308</v>
      </c>
      <c r="Q25" s="9">
        <v>25564620704</v>
      </c>
    </row>
    <row r="26" spans="1:17" ht="18.75" x14ac:dyDescent="0.2">
      <c r="A26" s="8" t="s">
        <v>45</v>
      </c>
      <c r="C26" s="9">
        <v>9835845</v>
      </c>
      <c r="E26" s="9">
        <v>38746461255</v>
      </c>
      <c r="G26" s="9">
        <v>40142114645</v>
      </c>
      <c r="I26" s="9">
        <v>-1395653389</v>
      </c>
      <c r="K26" s="9">
        <v>9835845</v>
      </c>
      <c r="M26" s="9">
        <v>38746461255</v>
      </c>
      <c r="O26" s="9">
        <v>54582591469</v>
      </c>
      <c r="Q26" s="9">
        <v>-15836130213</v>
      </c>
    </row>
    <row r="27" spans="1:17" ht="18.75" x14ac:dyDescent="0.2">
      <c r="A27" s="8" t="s">
        <v>23</v>
      </c>
      <c r="C27" s="9">
        <v>23350000</v>
      </c>
      <c r="E27" s="9">
        <v>172844503570</v>
      </c>
      <c r="G27" s="9">
        <v>189758241855</v>
      </c>
      <c r="I27" s="9">
        <v>-16913738285</v>
      </c>
      <c r="K27" s="9">
        <v>23350000</v>
      </c>
      <c r="M27" s="9">
        <v>172844503570</v>
      </c>
      <c r="O27" s="9">
        <v>190562864216</v>
      </c>
      <c r="Q27" s="9">
        <v>-17718360646</v>
      </c>
    </row>
    <row r="28" spans="1:17" ht="18.75" x14ac:dyDescent="0.2">
      <c r="A28" s="8" t="s">
        <v>21</v>
      </c>
      <c r="C28" s="9">
        <v>558213</v>
      </c>
      <c r="E28" s="9">
        <v>339367773897</v>
      </c>
      <c r="G28" s="9">
        <v>218767559415</v>
      </c>
      <c r="I28" s="9">
        <v>120600214482</v>
      </c>
      <c r="K28" s="9">
        <v>558213</v>
      </c>
      <c r="M28" s="9">
        <v>339367773897</v>
      </c>
      <c r="O28" s="9">
        <v>148566685728</v>
      </c>
      <c r="Q28" s="9">
        <v>190801088169</v>
      </c>
    </row>
    <row r="29" spans="1:17" ht="18.75" x14ac:dyDescent="0.2">
      <c r="A29" s="8" t="s">
        <v>20</v>
      </c>
      <c r="C29" s="9">
        <v>18358980</v>
      </c>
      <c r="E29" s="9">
        <v>165228780317</v>
      </c>
      <c r="G29" s="9">
        <v>117317902044</v>
      </c>
      <c r="I29" s="9">
        <v>47910878273</v>
      </c>
      <c r="K29" s="9">
        <v>18358980</v>
      </c>
      <c r="M29" s="9">
        <v>165228780317</v>
      </c>
      <c r="O29" s="9">
        <v>64083527184</v>
      </c>
      <c r="Q29" s="9">
        <v>101145253133</v>
      </c>
    </row>
    <row r="30" spans="1:17" ht="18.75" x14ac:dyDescent="0.2">
      <c r="A30" s="8" t="s">
        <v>33</v>
      </c>
      <c r="C30" s="9">
        <v>24699999</v>
      </c>
      <c r="E30" s="9">
        <v>116271018628</v>
      </c>
      <c r="G30" s="9">
        <v>105707610317</v>
      </c>
      <c r="I30" s="9">
        <v>10563408311</v>
      </c>
      <c r="K30" s="9">
        <v>24699999</v>
      </c>
      <c r="M30" s="9">
        <v>116271018628</v>
      </c>
      <c r="O30" s="9">
        <v>75991640248</v>
      </c>
      <c r="Q30" s="9">
        <v>40279378380</v>
      </c>
    </row>
    <row r="31" spans="1:17" ht="18.75" x14ac:dyDescent="0.2">
      <c r="A31" s="8" t="s">
        <v>25</v>
      </c>
      <c r="C31" s="9">
        <v>4865741</v>
      </c>
      <c r="E31" s="9">
        <v>92603510807</v>
      </c>
      <c r="G31" s="9">
        <v>73628964536</v>
      </c>
      <c r="I31" s="9">
        <v>18974546271</v>
      </c>
      <c r="K31" s="9">
        <v>4865741</v>
      </c>
      <c r="M31" s="9">
        <v>92603510807</v>
      </c>
      <c r="O31" s="9">
        <v>64861351766</v>
      </c>
      <c r="Q31" s="9">
        <v>27742159041</v>
      </c>
    </row>
    <row r="32" spans="1:17" ht="18.75" x14ac:dyDescent="0.2">
      <c r="A32" s="8" t="s">
        <v>34</v>
      </c>
      <c r="C32" s="9">
        <v>3848189</v>
      </c>
      <c r="E32" s="9">
        <v>63309776633</v>
      </c>
      <c r="G32" s="9">
        <v>57047530935</v>
      </c>
      <c r="I32" s="9">
        <v>6262245698</v>
      </c>
      <c r="K32" s="9">
        <v>3848189</v>
      </c>
      <c r="M32" s="9">
        <v>63309776633</v>
      </c>
      <c r="O32" s="9">
        <v>51506790147</v>
      </c>
      <c r="Q32" s="9">
        <v>11802986486</v>
      </c>
    </row>
    <row r="33" spans="1:17" ht="18.75" x14ac:dyDescent="0.2">
      <c r="A33" s="8" t="s">
        <v>38</v>
      </c>
      <c r="C33" s="9">
        <v>3000000</v>
      </c>
      <c r="E33" s="9">
        <v>62408821650</v>
      </c>
      <c r="G33" s="9">
        <v>60783483390</v>
      </c>
      <c r="I33" s="9">
        <v>1625338259</v>
      </c>
      <c r="K33" s="9">
        <v>3000000</v>
      </c>
      <c r="M33" s="9">
        <v>62408821650</v>
      </c>
      <c r="O33" s="9">
        <v>51841695600</v>
      </c>
      <c r="Q33" s="9">
        <v>10567126050</v>
      </c>
    </row>
    <row r="34" spans="1:17" ht="18.75" x14ac:dyDescent="0.2">
      <c r="A34" s="8" t="s">
        <v>22</v>
      </c>
      <c r="C34" s="9">
        <v>2385796</v>
      </c>
      <c r="E34" s="9">
        <v>143698375473</v>
      </c>
      <c r="G34" s="9">
        <v>121468923319</v>
      </c>
      <c r="I34" s="9">
        <v>22229452154</v>
      </c>
      <c r="K34" s="9">
        <v>2385796</v>
      </c>
      <c r="M34" s="9">
        <v>143698375473</v>
      </c>
      <c r="O34" s="9">
        <v>109875496997</v>
      </c>
      <c r="Q34" s="9">
        <v>33822878476</v>
      </c>
    </row>
    <row r="35" spans="1:17" ht="18.75" x14ac:dyDescent="0.2">
      <c r="A35" s="8" t="s">
        <v>47</v>
      </c>
      <c r="C35" s="9">
        <v>12450000</v>
      </c>
      <c r="E35" s="9">
        <v>73010730465</v>
      </c>
      <c r="G35" s="9">
        <v>57852665104</v>
      </c>
      <c r="I35" s="9">
        <v>15158065360</v>
      </c>
      <c r="K35" s="9">
        <v>12450000</v>
      </c>
      <c r="M35" s="9">
        <v>73010730465</v>
      </c>
      <c r="O35" s="9">
        <v>40586769170</v>
      </c>
      <c r="Q35" s="9">
        <v>32423961295</v>
      </c>
    </row>
    <row r="36" spans="1:17" ht="18.75" x14ac:dyDescent="0.2">
      <c r="A36" s="8" t="s">
        <v>39</v>
      </c>
      <c r="C36" s="9">
        <v>303253</v>
      </c>
      <c r="E36" s="9">
        <v>5542741096</v>
      </c>
      <c r="G36" s="9">
        <v>16752929412</v>
      </c>
      <c r="I36" s="9">
        <v>-11210188315</v>
      </c>
      <c r="K36" s="9">
        <v>303253</v>
      </c>
      <c r="M36" s="9">
        <v>5542741096</v>
      </c>
      <c r="O36" s="9">
        <v>4423735387</v>
      </c>
      <c r="Q36" s="9">
        <v>1119005709</v>
      </c>
    </row>
    <row r="37" spans="1:17" ht="18.75" x14ac:dyDescent="0.2">
      <c r="A37" s="8" t="s">
        <v>50</v>
      </c>
      <c r="C37" s="9">
        <v>100000</v>
      </c>
      <c r="E37" s="9">
        <v>871213060</v>
      </c>
      <c r="G37" s="9">
        <v>897366373</v>
      </c>
      <c r="I37" s="9">
        <v>-26153313</v>
      </c>
      <c r="K37" s="9">
        <v>100000</v>
      </c>
      <c r="M37" s="9">
        <v>871213060</v>
      </c>
      <c r="O37" s="9">
        <v>897366373</v>
      </c>
      <c r="Q37" s="9">
        <v>-26153313</v>
      </c>
    </row>
    <row r="38" spans="1:17" ht="18.75" x14ac:dyDescent="0.2">
      <c r="A38" s="8" t="s">
        <v>48</v>
      </c>
      <c r="C38" s="9">
        <v>360000</v>
      </c>
      <c r="E38" s="9">
        <v>4643823600</v>
      </c>
      <c r="G38" s="9">
        <v>4543802784</v>
      </c>
      <c r="I38" s="9">
        <v>100020815</v>
      </c>
      <c r="K38" s="9">
        <v>360000</v>
      </c>
      <c r="M38" s="9">
        <v>4643823600</v>
      </c>
      <c r="O38" s="9">
        <v>3549219766</v>
      </c>
      <c r="Q38" s="9">
        <v>1094603834</v>
      </c>
    </row>
    <row r="39" spans="1:17" ht="18.75" x14ac:dyDescent="0.2">
      <c r="A39" s="8" t="s">
        <v>51</v>
      </c>
      <c r="C39" s="9">
        <v>2513000</v>
      </c>
      <c r="E39" s="9">
        <v>18302836903</v>
      </c>
      <c r="G39" s="9">
        <v>15823366652</v>
      </c>
      <c r="I39" s="9">
        <v>2479470251</v>
      </c>
      <c r="K39" s="9">
        <v>2513000</v>
      </c>
      <c r="M39" s="9">
        <v>18302836903</v>
      </c>
      <c r="O39" s="9">
        <v>15823366652</v>
      </c>
      <c r="Q39" s="9">
        <v>2479470251</v>
      </c>
    </row>
    <row r="40" spans="1:17" ht="18.75" x14ac:dyDescent="0.2">
      <c r="A40" s="8" t="s">
        <v>43</v>
      </c>
      <c r="C40" s="9">
        <v>257500</v>
      </c>
      <c r="E40" s="9">
        <v>4806134165</v>
      </c>
      <c r="G40" s="9">
        <v>6144898426</v>
      </c>
      <c r="I40" s="9">
        <v>-1338764260</v>
      </c>
      <c r="K40" s="9">
        <v>257500</v>
      </c>
      <c r="M40" s="9">
        <v>4806134165</v>
      </c>
      <c r="O40" s="9">
        <v>4208347531</v>
      </c>
      <c r="Q40" s="9">
        <v>597786634</v>
      </c>
    </row>
    <row r="41" spans="1:17" ht="18.75" x14ac:dyDescent="0.2">
      <c r="A41" s="11" t="s">
        <v>49</v>
      </c>
      <c r="C41" s="24">
        <v>133750</v>
      </c>
      <c r="E41" s="13">
        <v>5547533502</v>
      </c>
      <c r="G41" s="13">
        <v>4061383484</v>
      </c>
      <c r="I41" s="13">
        <v>1486150018</v>
      </c>
      <c r="K41" s="24">
        <v>133750</v>
      </c>
      <c r="M41" s="13">
        <v>5547533502</v>
      </c>
      <c r="O41" s="13">
        <v>3821953597</v>
      </c>
      <c r="Q41" s="13">
        <v>1725579900</v>
      </c>
    </row>
    <row r="42" spans="1:17" ht="21.75" thickBot="1" x14ac:dyDescent="0.25">
      <c r="A42" s="15" t="s">
        <v>53</v>
      </c>
      <c r="C42" s="24"/>
      <c r="E42" s="16">
        <v>3836024100339</v>
      </c>
      <c r="G42" s="16">
        <v>3356107393893</v>
      </c>
      <c r="I42" s="16">
        <v>479916706452</v>
      </c>
      <c r="K42" s="24"/>
      <c r="M42" s="16">
        <v>3836024100339</v>
      </c>
      <c r="O42" s="16">
        <v>2829334807340</v>
      </c>
      <c r="Q42" s="16">
        <f>SUM(Q8:Q41)</f>
        <v>1006689292999</v>
      </c>
    </row>
    <row r="43" spans="1:17" ht="13.5" thickTop="1" x14ac:dyDescent="0.2">
      <c r="Q43" s="20"/>
    </row>
    <row r="44" spans="1:17" x14ac:dyDescent="0.2">
      <c r="Q44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view="pageBreakPreview" zoomScale="115" zoomScaleNormal="100" zoomScaleSheetLayoutView="115" workbookViewId="0">
      <selection activeCell="I22" sqref="I22:J22"/>
    </sheetView>
  </sheetViews>
  <sheetFormatPr defaultRowHeight="12.75" x14ac:dyDescent="0.2"/>
  <cols>
    <col min="1" max="1" width="8.28515625" bestFit="1" customWidth="1"/>
    <col min="2" max="2" width="1.28515625" customWidth="1"/>
    <col min="3" max="3" width="10.5703125" bestFit="1" customWidth="1"/>
    <col min="4" max="4" width="1.28515625" customWidth="1"/>
    <col min="5" max="5" width="10.57031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42578125" bestFit="1" customWidth="1"/>
    <col min="49" max="49" width="7.7109375" customWidth="1"/>
    <col min="50" max="50" width="0.28515625" customWidth="1"/>
  </cols>
  <sheetData>
    <row r="1" spans="1:49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</row>
    <row r="2" spans="1:49" ht="25.5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</row>
    <row r="3" spans="1:49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5" spans="1:49" ht="24" x14ac:dyDescent="0.2">
      <c r="A5" s="34" t="s">
        <v>54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</row>
    <row r="6" spans="1:49" ht="21" x14ac:dyDescent="0.2">
      <c r="I6" s="29" t="s">
        <v>7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C6" s="29" t="s">
        <v>9</v>
      </c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29" t="s">
        <v>55</v>
      </c>
      <c r="B8" s="29"/>
      <c r="C8" s="29"/>
      <c r="D8" s="29"/>
      <c r="E8" s="29"/>
      <c r="F8" s="29"/>
      <c r="G8" s="29"/>
      <c r="I8" s="29" t="s">
        <v>56</v>
      </c>
      <c r="J8" s="29"/>
      <c r="K8" s="29"/>
      <c r="M8" s="29" t="s">
        <v>57</v>
      </c>
      <c r="N8" s="29"/>
      <c r="O8" s="29"/>
      <c r="Q8" s="29" t="s">
        <v>58</v>
      </c>
      <c r="R8" s="29"/>
      <c r="S8" s="29"/>
      <c r="T8" s="29"/>
      <c r="U8" s="29"/>
      <c r="W8" s="29" t="s">
        <v>59</v>
      </c>
      <c r="X8" s="29"/>
      <c r="Y8" s="29"/>
      <c r="Z8" s="29"/>
      <c r="AA8" s="29"/>
      <c r="AC8" s="29" t="s">
        <v>56</v>
      </c>
      <c r="AD8" s="29"/>
      <c r="AE8" s="29"/>
      <c r="AF8" s="29"/>
      <c r="AG8" s="29"/>
      <c r="AI8" s="29" t="s">
        <v>57</v>
      </c>
      <c r="AJ8" s="29"/>
      <c r="AK8" s="29"/>
      <c r="AM8" s="29" t="s">
        <v>58</v>
      </c>
      <c r="AN8" s="29"/>
      <c r="AO8" s="29"/>
      <c r="AQ8" s="29" t="s">
        <v>59</v>
      </c>
      <c r="AR8" s="29"/>
      <c r="AS8" s="29"/>
    </row>
    <row r="9" spans="1:49" ht="18.75" x14ac:dyDescent="0.2">
      <c r="A9" s="30" t="s">
        <v>60</v>
      </c>
      <c r="B9" s="30"/>
      <c r="C9" s="30"/>
      <c r="D9" s="30"/>
      <c r="E9" s="30"/>
      <c r="F9" s="30"/>
      <c r="G9" s="30"/>
      <c r="I9" s="31">
        <v>3000000</v>
      </c>
      <c r="J9" s="31"/>
      <c r="K9" s="31"/>
      <c r="M9" s="31">
        <v>27554</v>
      </c>
      <c r="N9" s="31"/>
      <c r="O9" s="31"/>
      <c r="Q9" s="30" t="s">
        <v>61</v>
      </c>
      <c r="R9" s="30"/>
      <c r="S9" s="30"/>
      <c r="T9" s="30"/>
      <c r="U9" s="30"/>
      <c r="W9" s="36">
        <v>0.378147424074392</v>
      </c>
      <c r="X9" s="36"/>
      <c r="Y9" s="36"/>
      <c r="Z9" s="36"/>
      <c r="AA9" s="36"/>
      <c r="AC9" s="31">
        <v>3000000</v>
      </c>
      <c r="AD9" s="31"/>
      <c r="AE9" s="31"/>
      <c r="AF9" s="31"/>
      <c r="AG9" s="31"/>
      <c r="AI9" s="31">
        <v>27554</v>
      </c>
      <c r="AJ9" s="31"/>
      <c r="AK9" s="31"/>
      <c r="AM9" s="30" t="s">
        <v>61</v>
      </c>
      <c r="AN9" s="30"/>
      <c r="AO9" s="30"/>
      <c r="AQ9" s="36">
        <v>0.378147424074392</v>
      </c>
      <c r="AR9" s="36"/>
      <c r="AS9" s="36"/>
    </row>
    <row r="10" spans="1:49" ht="24" x14ac:dyDescent="0.2">
      <c r="A10" s="34" t="s">
        <v>62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</row>
    <row r="11" spans="1:49" ht="21" x14ac:dyDescent="0.2">
      <c r="C11" s="29" t="s">
        <v>7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Y11" s="29" t="s">
        <v>9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9" ht="21" x14ac:dyDescent="0.2">
      <c r="A12" s="2" t="s">
        <v>55</v>
      </c>
      <c r="C12" s="4" t="s">
        <v>63</v>
      </c>
      <c r="D12" s="3"/>
      <c r="E12" s="4" t="s">
        <v>64</v>
      </c>
      <c r="F12" s="3"/>
      <c r="G12" s="32" t="s">
        <v>65</v>
      </c>
      <c r="H12" s="32"/>
      <c r="I12" s="32"/>
      <c r="J12" s="3"/>
      <c r="K12" s="32" t="s">
        <v>66</v>
      </c>
      <c r="L12" s="32"/>
      <c r="M12" s="32"/>
      <c r="N12" s="3"/>
      <c r="O12" s="32" t="s">
        <v>57</v>
      </c>
      <c r="P12" s="32"/>
      <c r="Q12" s="32"/>
      <c r="R12" s="3"/>
      <c r="S12" s="32" t="s">
        <v>58</v>
      </c>
      <c r="T12" s="32"/>
      <c r="U12" s="32"/>
      <c r="V12" s="32"/>
      <c r="W12" s="32"/>
      <c r="Y12" s="32" t="s">
        <v>63</v>
      </c>
      <c r="Z12" s="32"/>
      <c r="AA12" s="32"/>
      <c r="AB12" s="32"/>
      <c r="AC12" s="32"/>
      <c r="AD12" s="3"/>
      <c r="AE12" s="32" t="s">
        <v>64</v>
      </c>
      <c r="AF12" s="32"/>
      <c r="AG12" s="32"/>
      <c r="AH12" s="32"/>
      <c r="AI12" s="32"/>
      <c r="AJ12" s="3"/>
      <c r="AK12" s="32" t="s">
        <v>65</v>
      </c>
      <c r="AL12" s="32"/>
      <c r="AM12" s="32"/>
      <c r="AN12" s="3"/>
      <c r="AO12" s="32" t="s">
        <v>66</v>
      </c>
      <c r="AP12" s="32"/>
      <c r="AQ12" s="32"/>
      <c r="AR12" s="3"/>
      <c r="AS12" s="32" t="s">
        <v>57</v>
      </c>
      <c r="AT12" s="32"/>
      <c r="AU12" s="3"/>
      <c r="AV12" s="4" t="s">
        <v>58</v>
      </c>
    </row>
    <row r="13" spans="1:49" ht="24" x14ac:dyDescent="0.2">
      <c r="A13" s="34" t="s">
        <v>67</v>
      </c>
      <c r="B13" s="34"/>
      <c r="C13" s="35"/>
      <c r="D13" s="34"/>
      <c r="E13" s="35"/>
      <c r="F13" s="34"/>
      <c r="G13" s="35"/>
      <c r="H13" s="35"/>
      <c r="I13" s="35"/>
      <c r="J13" s="34"/>
      <c r="K13" s="35"/>
      <c r="L13" s="35"/>
      <c r="M13" s="35"/>
      <c r="N13" s="34"/>
      <c r="O13" s="35"/>
      <c r="P13" s="35"/>
      <c r="Q13" s="35"/>
      <c r="R13" s="34"/>
      <c r="S13" s="35"/>
      <c r="T13" s="35"/>
      <c r="U13" s="35"/>
      <c r="V13" s="35"/>
      <c r="W13" s="35"/>
      <c r="X13" s="34"/>
      <c r="Y13" s="35"/>
      <c r="Z13" s="35"/>
      <c r="AA13" s="35"/>
      <c r="AB13" s="35"/>
      <c r="AC13" s="35"/>
      <c r="AD13" s="34"/>
      <c r="AE13" s="35"/>
      <c r="AF13" s="35"/>
      <c r="AG13" s="35"/>
      <c r="AH13" s="35"/>
      <c r="AI13" s="35"/>
      <c r="AJ13" s="34"/>
      <c r="AK13" s="35"/>
      <c r="AL13" s="35"/>
      <c r="AM13" s="35"/>
      <c r="AN13" s="34"/>
      <c r="AO13" s="35"/>
      <c r="AP13" s="35"/>
      <c r="AQ13" s="35"/>
      <c r="AR13" s="34"/>
      <c r="AS13" s="35"/>
      <c r="AT13" s="35"/>
      <c r="AU13" s="34"/>
      <c r="AV13" s="35"/>
      <c r="AW13" s="34"/>
    </row>
    <row r="14" spans="1:49" ht="21" x14ac:dyDescent="0.2">
      <c r="C14" s="29" t="s">
        <v>7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O14" s="29" t="s">
        <v>9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49" ht="21" x14ac:dyDescent="0.2">
      <c r="A15" s="2" t="s">
        <v>55</v>
      </c>
      <c r="C15" s="4" t="s">
        <v>64</v>
      </c>
      <c r="D15" s="3"/>
      <c r="E15" s="4" t="s">
        <v>66</v>
      </c>
      <c r="F15" s="3"/>
      <c r="G15" s="32" t="s">
        <v>57</v>
      </c>
      <c r="H15" s="32"/>
      <c r="I15" s="32"/>
      <c r="J15" s="3"/>
      <c r="K15" s="32" t="s">
        <v>58</v>
      </c>
      <c r="L15" s="32"/>
      <c r="M15" s="32"/>
      <c r="O15" s="32" t="s">
        <v>64</v>
      </c>
      <c r="P15" s="32"/>
      <c r="Q15" s="32"/>
      <c r="R15" s="32"/>
      <c r="S15" s="32"/>
      <c r="T15" s="3"/>
      <c r="U15" s="32" t="s">
        <v>66</v>
      </c>
      <c r="V15" s="32"/>
      <c r="W15" s="32"/>
      <c r="X15" s="32"/>
      <c r="Y15" s="32"/>
      <c r="Z15" s="3"/>
      <c r="AA15" s="32" t="s">
        <v>57</v>
      </c>
      <c r="AB15" s="32"/>
      <c r="AC15" s="32"/>
      <c r="AD15" s="32"/>
      <c r="AE15" s="32"/>
      <c r="AF15" s="3"/>
      <c r="AG15" s="32" t="s">
        <v>58</v>
      </c>
      <c r="AH15" s="32"/>
      <c r="AI15" s="32"/>
    </row>
    <row r="16" spans="1:49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</sheetData>
  <mergeCells count="45"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view="pageBreakPreview" zoomScale="130" zoomScaleNormal="100" zoomScaleSheetLayoutView="130" workbookViewId="0">
      <selection activeCell="L17" sqref="L17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3.710937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5.5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ht="24" x14ac:dyDescent="0.2">
      <c r="A5" s="1" t="s">
        <v>68</v>
      </c>
      <c r="B5" s="34" t="s">
        <v>69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1" x14ac:dyDescent="0.2">
      <c r="D6" s="2" t="s">
        <v>7</v>
      </c>
      <c r="F6" s="29" t="s">
        <v>8</v>
      </c>
      <c r="G6" s="29"/>
      <c r="H6" s="29"/>
      <c r="J6" s="2" t="s">
        <v>9</v>
      </c>
    </row>
    <row r="7" spans="1:12" ht="21" x14ac:dyDescent="0.2">
      <c r="A7" s="29" t="s">
        <v>70</v>
      </c>
      <c r="B7" s="29"/>
      <c r="D7" s="2" t="s">
        <v>71</v>
      </c>
      <c r="F7" s="2" t="s">
        <v>72</v>
      </c>
      <c r="H7" s="2" t="s">
        <v>73</v>
      </c>
      <c r="J7" s="2" t="s">
        <v>71</v>
      </c>
      <c r="L7" s="2" t="s">
        <v>18</v>
      </c>
    </row>
    <row r="8" spans="1:12" ht="18.75" x14ac:dyDescent="0.2">
      <c r="A8" s="25" t="s">
        <v>144</v>
      </c>
      <c r="B8" s="25"/>
      <c r="D8" s="9">
        <v>1825263271</v>
      </c>
      <c r="F8" s="9">
        <v>21021453265</v>
      </c>
      <c r="H8" s="9">
        <v>22684699534</v>
      </c>
      <c r="J8" s="9">
        <v>162017002</v>
      </c>
      <c r="L8" s="41">
        <v>0</v>
      </c>
    </row>
    <row r="9" spans="1:12" ht="18.75" x14ac:dyDescent="0.2">
      <c r="A9" s="25" t="s">
        <v>143</v>
      </c>
      <c r="B9" s="25"/>
      <c r="D9" s="9">
        <v>611231720</v>
      </c>
      <c r="F9" s="9">
        <v>47839894432</v>
      </c>
      <c r="H9" s="9">
        <v>40863671396</v>
      </c>
      <c r="J9" s="9">
        <v>7587454756</v>
      </c>
      <c r="L9" s="41">
        <v>2E-3</v>
      </c>
    </row>
    <row r="10" spans="1:12" ht="21" x14ac:dyDescent="0.2">
      <c r="A10" s="28" t="s">
        <v>53</v>
      </c>
      <c r="B10" s="28"/>
      <c r="D10" s="16">
        <f>SUM(D8:D9)</f>
        <v>2436494991</v>
      </c>
      <c r="F10" s="16">
        <f>SUM(F8:F9)</f>
        <v>68861347697</v>
      </c>
      <c r="H10" s="16">
        <f>SUM(H8:H9)</f>
        <v>63548370930</v>
      </c>
      <c r="J10" s="16">
        <f>SUM(J8:J9)</f>
        <v>7749471758</v>
      </c>
      <c r="L10" s="42">
        <f>SUM(L8:L9)</f>
        <v>2E-3</v>
      </c>
    </row>
  </sheetData>
  <mergeCells count="9">
    <mergeCell ref="A10:B10"/>
    <mergeCell ref="A8:B8"/>
    <mergeCell ref="A7:B7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1"/>
  <sheetViews>
    <sheetView rightToLeft="1" view="pageBreakPreview" zoomScale="145" zoomScaleNormal="100" zoomScaleSheetLayoutView="145" workbookViewId="0">
      <selection activeCell="H11" sqref="H11:J11"/>
    </sheetView>
  </sheetViews>
  <sheetFormatPr defaultRowHeight="12.75" x14ac:dyDescent="0.2"/>
  <cols>
    <col min="1" max="1" width="3.85546875" bestFit="1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16.1406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2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25.5" x14ac:dyDescent="0.2">
      <c r="A2" s="33" t="s">
        <v>74</v>
      </c>
      <c r="B2" s="33"/>
      <c r="C2" s="33"/>
      <c r="D2" s="33"/>
      <c r="E2" s="33"/>
      <c r="F2" s="33"/>
      <c r="G2" s="33"/>
      <c r="H2" s="33"/>
      <c r="I2" s="33"/>
      <c r="J2" s="33"/>
    </row>
    <row r="3" spans="1:12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5" spans="1:12" ht="24" x14ac:dyDescent="0.2">
      <c r="A5" s="1" t="s">
        <v>75</v>
      </c>
      <c r="B5" s="34" t="s">
        <v>76</v>
      </c>
      <c r="C5" s="34"/>
      <c r="D5" s="34"/>
      <c r="E5" s="34"/>
      <c r="F5" s="34"/>
      <c r="G5" s="34"/>
      <c r="H5" s="34"/>
      <c r="I5" s="34"/>
      <c r="J5" s="34"/>
    </row>
    <row r="7" spans="1:12" ht="21" x14ac:dyDescent="0.2">
      <c r="A7" s="29" t="s">
        <v>77</v>
      </c>
      <c r="B7" s="29"/>
      <c r="D7" s="2" t="s">
        <v>78</v>
      </c>
      <c r="F7" s="2" t="s">
        <v>71</v>
      </c>
      <c r="H7" s="2" t="s">
        <v>79</v>
      </c>
      <c r="J7" s="2" t="s">
        <v>80</v>
      </c>
      <c r="L7" s="20"/>
    </row>
    <row r="8" spans="1:12" ht="18.75" x14ac:dyDescent="0.2">
      <c r="A8" s="30" t="s">
        <v>81</v>
      </c>
      <c r="B8" s="30"/>
      <c r="D8" s="5" t="s">
        <v>82</v>
      </c>
      <c r="F8" s="6">
        <v>484491927059</v>
      </c>
      <c r="H8" s="44">
        <f>F8/F11</f>
        <v>0.99428321475603487</v>
      </c>
      <c r="I8" s="45"/>
      <c r="J8" s="44">
        <v>0.12500271297069915</v>
      </c>
    </row>
    <row r="9" spans="1:12" ht="18.75" x14ac:dyDescent="0.2">
      <c r="A9" s="25" t="s">
        <v>85</v>
      </c>
      <c r="B9" s="25"/>
      <c r="D9" s="8" t="s">
        <v>83</v>
      </c>
      <c r="F9" s="9">
        <v>5442217</v>
      </c>
      <c r="H9" s="40">
        <f>F9/F11</f>
        <v>1.1168617497936133E-5</v>
      </c>
      <c r="I9" s="45"/>
      <c r="J9" s="40">
        <v>1.4041346234700323E-6</v>
      </c>
    </row>
    <row r="10" spans="1:12" ht="18.75" x14ac:dyDescent="0.2">
      <c r="A10" s="27" t="s">
        <v>86</v>
      </c>
      <c r="B10" s="27"/>
      <c r="D10" s="8" t="s">
        <v>84</v>
      </c>
      <c r="F10" s="13">
        <f>'سایر درآمدها'!D10</f>
        <v>35724657</v>
      </c>
      <c r="H10" s="46">
        <f>F10/F11</f>
        <v>7.3314796024849169E-5</v>
      </c>
      <c r="I10" s="45"/>
      <c r="J10" s="46">
        <v>9.2172413935885051E-6</v>
      </c>
    </row>
    <row r="11" spans="1:12" ht="21" x14ac:dyDescent="0.2">
      <c r="A11" s="28" t="s">
        <v>53</v>
      </c>
      <c r="B11" s="28"/>
      <c r="D11" s="16"/>
      <c r="F11" s="16">
        <v>487277588386</v>
      </c>
      <c r="H11" s="39">
        <f>SUM(H8:H10)</f>
        <v>0.99436769816955772</v>
      </c>
      <c r="I11" s="43"/>
      <c r="J11" s="39">
        <f>SUM(J8:J10)</f>
        <v>0.12501333434671619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7"/>
  <sheetViews>
    <sheetView rightToLeft="1" tabSelected="1" view="pageBreakPreview" topLeftCell="A22" zoomScale="60" zoomScaleNormal="100" workbookViewId="0">
      <selection activeCell="I24" sqref="I24:J24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7109375" bestFit="1" customWidth="1"/>
    <col min="7" max="7" width="1.28515625" customWidth="1"/>
    <col min="8" max="8" width="15.85546875" bestFit="1" customWidth="1"/>
    <col min="9" max="9" width="1.28515625" customWidth="1"/>
    <col min="10" max="10" width="17.7109375" bestFit="1" customWidth="1"/>
    <col min="11" max="11" width="1.28515625" customWidth="1"/>
    <col min="12" max="12" width="18.7109375" bestFit="1" customWidth="1"/>
    <col min="13" max="13" width="1.28515625" customWidth="1"/>
    <col min="14" max="14" width="17.28515625" bestFit="1" customWidth="1"/>
    <col min="15" max="16" width="1.28515625" customWidth="1"/>
    <col min="17" max="17" width="17.5703125" bestFit="1" customWidth="1"/>
    <col min="18" max="18" width="1.28515625" customWidth="1"/>
    <col min="19" max="19" width="17.5703125" bestFit="1" customWidth="1"/>
    <col min="20" max="20" width="1.28515625" customWidth="1"/>
    <col min="21" max="21" width="19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5.5" x14ac:dyDescent="0.2">
      <c r="A2" s="33" t="s">
        <v>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5" spans="1:23" ht="24" x14ac:dyDescent="0.2">
      <c r="A5" s="1" t="s">
        <v>87</v>
      </c>
      <c r="B5" s="34" t="s">
        <v>88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21" x14ac:dyDescent="0.2">
      <c r="D6" s="29" t="s">
        <v>89</v>
      </c>
      <c r="E6" s="29"/>
      <c r="F6" s="29"/>
      <c r="G6" s="29"/>
      <c r="H6" s="29"/>
      <c r="I6" s="29"/>
      <c r="J6" s="29"/>
      <c r="K6" s="29"/>
      <c r="L6" s="29"/>
      <c r="N6" s="29" t="s">
        <v>90</v>
      </c>
      <c r="O6" s="29"/>
      <c r="P6" s="29"/>
      <c r="Q6" s="29"/>
      <c r="R6" s="29"/>
      <c r="S6" s="29"/>
      <c r="T6" s="29"/>
      <c r="U6" s="29"/>
      <c r="V6" s="29"/>
      <c r="W6" s="29"/>
    </row>
    <row r="7" spans="1:23" ht="21" x14ac:dyDescent="0.2">
      <c r="D7" s="3"/>
      <c r="E7" s="3"/>
      <c r="F7" s="3"/>
      <c r="G7" s="3"/>
      <c r="H7" s="3"/>
      <c r="I7" s="3"/>
      <c r="J7" s="32" t="s">
        <v>53</v>
      </c>
      <c r="K7" s="32"/>
      <c r="L7" s="32"/>
      <c r="N7" s="3"/>
      <c r="O7" s="3"/>
      <c r="P7" s="3"/>
      <c r="Q7" s="3"/>
      <c r="R7" s="3"/>
      <c r="S7" s="3"/>
      <c r="T7" s="3"/>
      <c r="U7" s="32" t="s">
        <v>53</v>
      </c>
      <c r="V7" s="32"/>
      <c r="W7" s="32"/>
    </row>
    <row r="8" spans="1:23" ht="21" x14ac:dyDescent="0.2">
      <c r="A8" s="29" t="s">
        <v>91</v>
      </c>
      <c r="B8" s="29"/>
      <c r="D8" s="2" t="s">
        <v>92</v>
      </c>
      <c r="F8" s="2" t="s">
        <v>93</v>
      </c>
      <c r="H8" s="2" t="s">
        <v>94</v>
      </c>
      <c r="J8" s="4" t="s">
        <v>71</v>
      </c>
      <c r="K8" s="3"/>
      <c r="L8" s="4" t="s">
        <v>79</v>
      </c>
      <c r="N8" s="2" t="s">
        <v>92</v>
      </c>
      <c r="P8" s="29" t="s">
        <v>93</v>
      </c>
      <c r="Q8" s="29"/>
      <c r="S8" s="2" t="s">
        <v>94</v>
      </c>
      <c r="U8" s="4" t="s">
        <v>71</v>
      </c>
      <c r="V8" s="3"/>
      <c r="W8" s="4" t="s">
        <v>79</v>
      </c>
    </row>
    <row r="9" spans="1:23" ht="18.75" x14ac:dyDescent="0.2">
      <c r="A9" s="30" t="s">
        <v>49</v>
      </c>
      <c r="B9" s="30"/>
      <c r="D9" s="6">
        <v>0</v>
      </c>
      <c r="F9" s="6">
        <v>1486150018</v>
      </c>
      <c r="H9" s="6">
        <v>856289447</v>
      </c>
      <c r="J9" s="6">
        <v>2342439465</v>
      </c>
      <c r="L9" s="7">
        <v>0.52</v>
      </c>
      <c r="N9" s="6">
        <v>0</v>
      </c>
      <c r="P9" s="31">
        <v>1725579905</v>
      </c>
      <c r="Q9" s="31"/>
      <c r="S9" s="6">
        <v>856289447</v>
      </c>
      <c r="U9" s="6">
        <v>2581869352</v>
      </c>
      <c r="W9" s="7">
        <v>0.23</v>
      </c>
    </row>
    <row r="10" spans="1:23" ht="18.75" x14ac:dyDescent="0.2">
      <c r="A10" s="25" t="s">
        <v>20</v>
      </c>
      <c r="B10" s="25"/>
      <c r="D10" s="9">
        <v>0</v>
      </c>
      <c r="F10" s="9">
        <v>47910878273</v>
      </c>
      <c r="H10" s="9">
        <v>-3490</v>
      </c>
      <c r="J10" s="9">
        <v>47910874783</v>
      </c>
      <c r="L10" s="10">
        <v>10.64</v>
      </c>
      <c r="N10" s="9">
        <v>5634100368</v>
      </c>
      <c r="P10" s="26">
        <v>101145253133</v>
      </c>
      <c r="Q10" s="26"/>
      <c r="S10" s="9">
        <v>-3490</v>
      </c>
      <c r="U10" s="9">
        <v>106779350011</v>
      </c>
      <c r="W10" s="10">
        <v>9.41</v>
      </c>
    </row>
    <row r="11" spans="1:23" ht="18.75" x14ac:dyDescent="0.2">
      <c r="A11" s="25" t="s">
        <v>43</v>
      </c>
      <c r="B11" s="25"/>
      <c r="D11" s="9">
        <v>0</v>
      </c>
      <c r="F11" s="9">
        <v>-1338764260</v>
      </c>
      <c r="H11" s="9">
        <v>1348931683</v>
      </c>
      <c r="J11" s="9">
        <v>10167423</v>
      </c>
      <c r="L11" s="10">
        <v>0</v>
      </c>
      <c r="N11" s="9">
        <v>0</v>
      </c>
      <c r="P11" s="26">
        <v>597786634</v>
      </c>
      <c r="Q11" s="26"/>
      <c r="S11" s="9">
        <v>1348931683</v>
      </c>
      <c r="U11" s="9">
        <v>1946718317</v>
      </c>
      <c r="W11" s="10">
        <v>0.17</v>
      </c>
    </row>
    <row r="12" spans="1:23" ht="18.75" x14ac:dyDescent="0.2">
      <c r="A12" s="25" t="s">
        <v>39</v>
      </c>
      <c r="B12" s="25"/>
      <c r="D12" s="9">
        <v>0</v>
      </c>
      <c r="F12" s="9">
        <v>-11210188315</v>
      </c>
      <c r="H12" s="9">
        <v>8622937489</v>
      </c>
      <c r="J12" s="9">
        <v>-2587250826</v>
      </c>
      <c r="L12" s="10">
        <v>-0.56999999999999995</v>
      </c>
      <c r="N12" s="9">
        <v>0</v>
      </c>
      <c r="P12" s="26">
        <v>1119005709</v>
      </c>
      <c r="Q12" s="26"/>
      <c r="S12" s="9">
        <v>13064931994</v>
      </c>
      <c r="U12" s="9">
        <v>14183937703</v>
      </c>
      <c r="W12" s="10">
        <v>1.25</v>
      </c>
    </row>
    <row r="13" spans="1:23" ht="18.75" x14ac:dyDescent="0.2">
      <c r="A13" s="25" t="s">
        <v>46</v>
      </c>
      <c r="B13" s="25"/>
      <c r="D13" s="9">
        <v>0</v>
      </c>
      <c r="F13" s="9">
        <v>5314045212</v>
      </c>
      <c r="H13" s="9">
        <v>-6252934522</v>
      </c>
      <c r="J13" s="9">
        <v>-938889310</v>
      </c>
      <c r="L13" s="10">
        <v>-0.21</v>
      </c>
      <c r="N13" s="9">
        <v>9772000000</v>
      </c>
      <c r="P13" s="26">
        <v>-17953624247</v>
      </c>
      <c r="Q13" s="26"/>
      <c r="S13" s="9">
        <v>-6252934522</v>
      </c>
      <c r="U13" s="9">
        <v>-14434558769</v>
      </c>
      <c r="W13" s="10">
        <v>-1.27</v>
      </c>
    </row>
    <row r="14" spans="1:23" ht="18.75" x14ac:dyDescent="0.2">
      <c r="A14" s="25" t="s">
        <v>28</v>
      </c>
      <c r="B14" s="25"/>
      <c r="D14" s="9">
        <v>0</v>
      </c>
      <c r="F14" s="9">
        <v>1741041358</v>
      </c>
      <c r="H14" s="9">
        <v>0</v>
      </c>
      <c r="J14" s="9">
        <v>1741041358</v>
      </c>
      <c r="L14" s="10">
        <v>0.39</v>
      </c>
      <c r="N14" s="9">
        <v>0</v>
      </c>
      <c r="P14" s="26">
        <v>29906042607</v>
      </c>
      <c r="Q14" s="26"/>
      <c r="S14" s="9">
        <v>-2266433873</v>
      </c>
      <c r="U14" s="9">
        <v>27639608734</v>
      </c>
      <c r="W14" s="10">
        <v>2.44</v>
      </c>
    </row>
    <row r="15" spans="1:23" ht="18.75" x14ac:dyDescent="0.2">
      <c r="A15" s="25" t="s">
        <v>29</v>
      </c>
      <c r="B15" s="25"/>
      <c r="D15" s="9">
        <v>0</v>
      </c>
      <c r="F15" s="9">
        <v>21353497858</v>
      </c>
      <c r="H15" s="9">
        <v>0</v>
      </c>
      <c r="J15" s="9">
        <v>21353497858</v>
      </c>
      <c r="L15" s="10">
        <v>4.74</v>
      </c>
      <c r="N15" s="9">
        <v>13708817730</v>
      </c>
      <c r="P15" s="26">
        <v>24664335440</v>
      </c>
      <c r="Q15" s="26"/>
      <c r="S15" s="9">
        <v>-1789289974</v>
      </c>
      <c r="U15" s="9">
        <v>36583863196</v>
      </c>
      <c r="W15" s="10">
        <v>3.22</v>
      </c>
    </row>
    <row r="16" spans="1:23" ht="18.75" x14ac:dyDescent="0.2">
      <c r="A16" s="25" t="s">
        <v>25</v>
      </c>
      <c r="B16" s="25"/>
      <c r="D16" s="9">
        <v>0</v>
      </c>
      <c r="F16" s="9">
        <v>18974546271</v>
      </c>
      <c r="H16" s="9">
        <v>0</v>
      </c>
      <c r="J16" s="9">
        <v>18974546271</v>
      </c>
      <c r="L16" s="10">
        <v>4.21</v>
      </c>
      <c r="N16" s="9">
        <v>0</v>
      </c>
      <c r="P16" s="26">
        <v>27742159041</v>
      </c>
      <c r="Q16" s="26"/>
      <c r="S16" s="9">
        <v>-7103229892</v>
      </c>
      <c r="U16" s="9">
        <v>20638929149</v>
      </c>
      <c r="W16" s="10">
        <v>1.82</v>
      </c>
    </row>
    <row r="17" spans="1:23" ht="18.75" x14ac:dyDescent="0.2">
      <c r="A17" s="25" t="s">
        <v>95</v>
      </c>
      <c r="B17" s="25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6">
        <v>0</v>
      </c>
      <c r="Q17" s="26"/>
      <c r="S17" s="9">
        <v>-105989038</v>
      </c>
      <c r="U17" s="9">
        <v>-105989038</v>
      </c>
      <c r="W17" s="10">
        <v>-0.01</v>
      </c>
    </row>
    <row r="18" spans="1:23" ht="18.75" x14ac:dyDescent="0.2">
      <c r="A18" s="25" t="s">
        <v>96</v>
      </c>
      <c r="B18" s="25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4986274300</v>
      </c>
      <c r="P18" s="26">
        <v>0</v>
      </c>
      <c r="Q18" s="26"/>
      <c r="S18" s="9">
        <v>-14108549457</v>
      </c>
      <c r="U18" s="9">
        <v>-9122275157</v>
      </c>
      <c r="W18" s="10">
        <v>-0.8</v>
      </c>
    </row>
    <row r="19" spans="1:23" ht="18.75" x14ac:dyDescent="0.2">
      <c r="A19" s="25" t="s">
        <v>35</v>
      </c>
      <c r="B19" s="25"/>
      <c r="D19" s="9">
        <v>0</v>
      </c>
      <c r="F19" s="9">
        <v>4516269054</v>
      </c>
      <c r="H19" s="9">
        <v>0</v>
      </c>
      <c r="J19" s="9">
        <v>4516269054</v>
      </c>
      <c r="L19" s="10">
        <v>1</v>
      </c>
      <c r="N19" s="9">
        <v>14417438280</v>
      </c>
      <c r="P19" s="26">
        <v>32495527303</v>
      </c>
      <c r="Q19" s="26"/>
      <c r="S19" s="9">
        <v>-2546358276</v>
      </c>
      <c r="U19" s="9">
        <v>44366607307</v>
      </c>
      <c r="W19" s="10">
        <v>3.91</v>
      </c>
    </row>
    <row r="20" spans="1:23" ht="18.75" x14ac:dyDescent="0.2">
      <c r="A20" s="25" t="s">
        <v>48</v>
      </c>
      <c r="B20" s="25"/>
      <c r="D20" s="9">
        <v>0</v>
      </c>
      <c r="F20" s="9">
        <v>100020815</v>
      </c>
      <c r="H20" s="9">
        <v>0</v>
      </c>
      <c r="J20" s="9">
        <v>100020815</v>
      </c>
      <c r="L20" s="10">
        <v>0.02</v>
      </c>
      <c r="N20" s="9">
        <v>0</v>
      </c>
      <c r="P20" s="26">
        <v>1094603834</v>
      </c>
      <c r="Q20" s="26"/>
      <c r="S20" s="9">
        <v>1104757538</v>
      </c>
      <c r="U20" s="9">
        <v>2199361372</v>
      </c>
      <c r="W20" s="10">
        <v>0.19</v>
      </c>
    </row>
    <row r="21" spans="1:23" ht="18.75" x14ac:dyDescent="0.2">
      <c r="A21" s="25" t="s">
        <v>97</v>
      </c>
      <c r="B21" s="25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6">
        <v>0</v>
      </c>
      <c r="Q21" s="26"/>
      <c r="S21" s="9">
        <v>0</v>
      </c>
      <c r="U21" s="9">
        <v>0</v>
      </c>
      <c r="W21" s="10">
        <v>0</v>
      </c>
    </row>
    <row r="22" spans="1:23" ht="18.75" x14ac:dyDescent="0.2">
      <c r="A22" s="25" t="s">
        <v>98</v>
      </c>
      <c r="B22" s="25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15776187900</v>
      </c>
      <c r="P22" s="26">
        <v>0</v>
      </c>
      <c r="Q22" s="26"/>
      <c r="S22" s="9">
        <v>1892957294</v>
      </c>
      <c r="U22" s="9">
        <v>17669145194</v>
      </c>
      <c r="W22" s="10">
        <v>1.56</v>
      </c>
    </row>
    <row r="23" spans="1:23" ht="18.75" x14ac:dyDescent="0.2">
      <c r="A23" s="25" t="s">
        <v>23</v>
      </c>
      <c r="B23" s="25"/>
      <c r="D23" s="9">
        <v>0</v>
      </c>
      <c r="F23" s="9">
        <v>-16913738285</v>
      </c>
      <c r="H23" s="9">
        <v>0</v>
      </c>
      <c r="J23" s="9">
        <v>-16913738285</v>
      </c>
      <c r="L23" s="10">
        <v>-3.76</v>
      </c>
      <c r="N23" s="9">
        <v>37920400000</v>
      </c>
      <c r="P23" s="26">
        <v>-17718360646</v>
      </c>
      <c r="Q23" s="26"/>
      <c r="S23" s="9">
        <v>-4079581065</v>
      </c>
      <c r="U23" s="9">
        <v>16122458289</v>
      </c>
      <c r="W23" s="10">
        <v>1.42</v>
      </c>
    </row>
    <row r="24" spans="1:23" ht="18.75" x14ac:dyDescent="0.2">
      <c r="A24" s="25" t="s">
        <v>41</v>
      </c>
      <c r="B24" s="25"/>
      <c r="D24" s="9">
        <v>0</v>
      </c>
      <c r="F24" s="9">
        <v>129884533995</v>
      </c>
      <c r="H24" s="9">
        <v>0</v>
      </c>
      <c r="J24" s="9">
        <v>129884533995</v>
      </c>
      <c r="L24" s="10">
        <v>28.84</v>
      </c>
      <c r="N24" s="9">
        <v>4994999630</v>
      </c>
      <c r="P24" s="26">
        <v>244947563760</v>
      </c>
      <c r="Q24" s="26"/>
      <c r="S24" s="9">
        <v>-2083535210</v>
      </c>
      <c r="U24" s="9">
        <v>247859028180</v>
      </c>
      <c r="W24" s="10">
        <v>21.85</v>
      </c>
    </row>
    <row r="25" spans="1:23" ht="18.75" x14ac:dyDescent="0.2">
      <c r="A25" s="25" t="s">
        <v>99</v>
      </c>
      <c r="B25" s="25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14178700000</v>
      </c>
      <c r="P25" s="26">
        <v>0</v>
      </c>
      <c r="Q25" s="26"/>
      <c r="S25" s="9">
        <v>-2663992837</v>
      </c>
      <c r="U25" s="9">
        <v>11514707163</v>
      </c>
      <c r="W25" s="10">
        <v>1.01</v>
      </c>
    </row>
    <row r="26" spans="1:23" ht="18.75" x14ac:dyDescent="0.2">
      <c r="A26" s="25" t="s">
        <v>100</v>
      </c>
      <c r="B26" s="25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6">
        <v>0</v>
      </c>
      <c r="Q26" s="26"/>
      <c r="S26" s="9">
        <v>-2058244826</v>
      </c>
      <c r="U26" s="9">
        <v>-2058244826</v>
      </c>
      <c r="W26" s="10">
        <v>-0.18</v>
      </c>
    </row>
    <row r="27" spans="1:23" ht="18.75" x14ac:dyDescent="0.2">
      <c r="A27" s="25" t="s">
        <v>101</v>
      </c>
      <c r="B27" s="25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470000000</v>
      </c>
      <c r="P27" s="26">
        <v>0</v>
      </c>
      <c r="Q27" s="26"/>
      <c r="S27" s="9">
        <v>573516376</v>
      </c>
      <c r="U27" s="9">
        <v>1043516376</v>
      </c>
      <c r="W27" s="10">
        <v>0.09</v>
      </c>
    </row>
    <row r="28" spans="1:23" ht="18.75" x14ac:dyDescent="0.2">
      <c r="A28" s="25" t="s">
        <v>102</v>
      </c>
      <c r="B28" s="25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225000000</v>
      </c>
      <c r="P28" s="26">
        <v>0</v>
      </c>
      <c r="Q28" s="26"/>
      <c r="S28" s="9">
        <v>-1412105366</v>
      </c>
      <c r="U28" s="9">
        <v>-1187105366</v>
      </c>
      <c r="W28" s="10">
        <v>-0.1</v>
      </c>
    </row>
    <row r="29" spans="1:23" ht="18.75" x14ac:dyDescent="0.2">
      <c r="A29" s="25" t="s">
        <v>21</v>
      </c>
      <c r="B29" s="25"/>
      <c r="D29" s="9">
        <v>0</v>
      </c>
      <c r="F29" s="9">
        <v>120600214482</v>
      </c>
      <c r="H29" s="9">
        <v>0</v>
      </c>
      <c r="J29" s="9">
        <v>120600214482</v>
      </c>
      <c r="L29" s="10">
        <v>26.78</v>
      </c>
      <c r="N29" s="9">
        <v>27269459392</v>
      </c>
      <c r="P29" s="26">
        <v>190801088169</v>
      </c>
      <c r="Q29" s="26"/>
      <c r="S29" s="9">
        <v>-2243103316</v>
      </c>
      <c r="U29" s="9">
        <v>215744466637</v>
      </c>
      <c r="W29" s="10">
        <v>19.02</v>
      </c>
    </row>
    <row r="30" spans="1:23" ht="18.75" x14ac:dyDescent="0.2">
      <c r="A30" s="25" t="s">
        <v>24</v>
      </c>
      <c r="B30" s="25"/>
      <c r="D30" s="9">
        <v>0</v>
      </c>
      <c r="F30" s="9">
        <v>17416424996</v>
      </c>
      <c r="H30" s="9">
        <v>0</v>
      </c>
      <c r="J30" s="9">
        <v>17416424996</v>
      </c>
      <c r="L30" s="10">
        <v>3.87</v>
      </c>
      <c r="N30" s="9">
        <v>12957177000</v>
      </c>
      <c r="P30" s="26">
        <v>10890775538</v>
      </c>
      <c r="Q30" s="26"/>
      <c r="S30" s="9">
        <v>-7236423929</v>
      </c>
      <c r="U30" s="9">
        <v>16611528609</v>
      </c>
      <c r="W30" s="10">
        <v>1.46</v>
      </c>
    </row>
    <row r="31" spans="1:23" ht="18.75" x14ac:dyDescent="0.2">
      <c r="A31" s="25" t="s">
        <v>103</v>
      </c>
      <c r="B31" s="25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6">
        <v>0</v>
      </c>
      <c r="Q31" s="26"/>
      <c r="S31" s="9">
        <v>-3520059563</v>
      </c>
      <c r="U31" s="9">
        <v>-3520059563</v>
      </c>
      <c r="W31" s="10">
        <v>-0.31</v>
      </c>
    </row>
    <row r="32" spans="1:23" ht="18.75" x14ac:dyDescent="0.2">
      <c r="A32" s="25" t="s">
        <v>22</v>
      </c>
      <c r="B32" s="25"/>
      <c r="D32" s="9">
        <v>0</v>
      </c>
      <c r="F32" s="9">
        <v>22229452154</v>
      </c>
      <c r="H32" s="9">
        <v>0</v>
      </c>
      <c r="J32" s="9">
        <v>22229452154</v>
      </c>
      <c r="L32" s="10">
        <v>4.9400000000000004</v>
      </c>
      <c r="N32" s="9">
        <v>6459996600</v>
      </c>
      <c r="P32" s="26">
        <v>33822878476</v>
      </c>
      <c r="Q32" s="26"/>
      <c r="S32" s="9">
        <v>-3101435968</v>
      </c>
      <c r="U32" s="9">
        <v>37181439108</v>
      </c>
      <c r="W32" s="10">
        <v>3.28</v>
      </c>
    </row>
    <row r="33" spans="1:23" ht="18.75" x14ac:dyDescent="0.2">
      <c r="A33" s="25" t="s">
        <v>104</v>
      </c>
      <c r="B33" s="25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5940000000</v>
      </c>
      <c r="P33" s="26">
        <v>0</v>
      </c>
      <c r="Q33" s="26"/>
      <c r="S33" s="9">
        <v>-11455034580</v>
      </c>
      <c r="U33" s="9">
        <v>-5515034580</v>
      </c>
      <c r="W33" s="10">
        <v>-0.49</v>
      </c>
    </row>
    <row r="34" spans="1:23" ht="18.75" x14ac:dyDescent="0.2">
      <c r="A34" s="25" t="s">
        <v>105</v>
      </c>
      <c r="B34" s="25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6">
        <v>0</v>
      </c>
      <c r="Q34" s="26"/>
      <c r="S34" s="9">
        <v>1048443135</v>
      </c>
      <c r="U34" s="9">
        <v>1048443135</v>
      </c>
      <c r="W34" s="10">
        <v>0.09</v>
      </c>
    </row>
    <row r="35" spans="1:23" ht="18.75" x14ac:dyDescent="0.2">
      <c r="A35" s="25" t="s">
        <v>45</v>
      </c>
      <c r="B35" s="25"/>
      <c r="D35" s="9">
        <v>0</v>
      </c>
      <c r="F35" s="9">
        <v>-1395653389</v>
      </c>
      <c r="H35" s="9">
        <v>0</v>
      </c>
      <c r="J35" s="9">
        <v>-1395653389</v>
      </c>
      <c r="L35" s="10">
        <v>-0.31</v>
      </c>
      <c r="N35" s="9">
        <v>11219976243</v>
      </c>
      <c r="P35" s="26">
        <v>-15836130213</v>
      </c>
      <c r="Q35" s="26"/>
      <c r="S35" s="9">
        <v>-24378665425</v>
      </c>
      <c r="U35" s="9">
        <v>-28994819395</v>
      </c>
      <c r="W35" s="10">
        <v>-2.56</v>
      </c>
    </row>
    <row r="36" spans="1:23" ht="18.75" x14ac:dyDescent="0.2">
      <c r="A36" s="25" t="s">
        <v>26</v>
      </c>
      <c r="B36" s="25"/>
      <c r="D36" s="9">
        <v>0</v>
      </c>
      <c r="F36" s="9">
        <v>-4582998242</v>
      </c>
      <c r="H36" s="9">
        <v>0</v>
      </c>
      <c r="J36" s="9">
        <v>-4582998242</v>
      </c>
      <c r="L36" s="10">
        <v>-1.02</v>
      </c>
      <c r="N36" s="9">
        <v>0</v>
      </c>
      <c r="P36" s="26">
        <v>21104009597</v>
      </c>
      <c r="Q36" s="26"/>
      <c r="S36" s="9">
        <v>-5335</v>
      </c>
      <c r="U36" s="9">
        <v>21104004262</v>
      </c>
      <c r="W36" s="10">
        <v>1.86</v>
      </c>
    </row>
    <row r="37" spans="1:23" ht="18.75" x14ac:dyDescent="0.2">
      <c r="A37" s="25" t="s">
        <v>42</v>
      </c>
      <c r="B37" s="25"/>
      <c r="D37" s="9">
        <v>0</v>
      </c>
      <c r="F37" s="9">
        <v>1683134852</v>
      </c>
      <c r="H37" s="9">
        <v>0</v>
      </c>
      <c r="J37" s="9">
        <v>1683134852</v>
      </c>
      <c r="L37" s="10">
        <v>0.37</v>
      </c>
      <c r="N37" s="9">
        <v>5150137650</v>
      </c>
      <c r="P37" s="26">
        <v>16034263453</v>
      </c>
      <c r="Q37" s="26"/>
      <c r="S37" s="9">
        <v>0</v>
      </c>
      <c r="U37" s="9">
        <v>21184401103</v>
      </c>
      <c r="W37" s="10">
        <v>1.87</v>
      </c>
    </row>
    <row r="38" spans="1:23" ht="18.75" x14ac:dyDescent="0.2">
      <c r="A38" s="25" t="s">
        <v>37</v>
      </c>
      <c r="B38" s="25"/>
      <c r="D38" s="9">
        <v>0</v>
      </c>
      <c r="F38" s="9">
        <v>-729978465</v>
      </c>
      <c r="H38" s="9">
        <v>0</v>
      </c>
      <c r="J38" s="9">
        <v>-729978465</v>
      </c>
      <c r="L38" s="10">
        <v>-0.16</v>
      </c>
      <c r="N38" s="9">
        <v>3366558415</v>
      </c>
      <c r="P38" s="26">
        <v>-6436614960</v>
      </c>
      <c r="Q38" s="26"/>
      <c r="S38" s="9">
        <v>0</v>
      </c>
      <c r="U38" s="9">
        <v>-3070056545</v>
      </c>
      <c r="W38" s="10">
        <v>-0.27</v>
      </c>
    </row>
    <row r="39" spans="1:23" ht="18.75" x14ac:dyDescent="0.2">
      <c r="A39" s="25" t="s">
        <v>27</v>
      </c>
      <c r="B39" s="25"/>
      <c r="D39" s="9">
        <v>0</v>
      </c>
      <c r="F39" s="9">
        <v>-7423982831</v>
      </c>
      <c r="H39" s="9">
        <v>0</v>
      </c>
      <c r="J39" s="9">
        <v>-7423982831</v>
      </c>
      <c r="L39" s="10">
        <v>-1.65</v>
      </c>
      <c r="N39" s="9">
        <v>26720776000</v>
      </c>
      <c r="P39" s="26">
        <v>-15203844983</v>
      </c>
      <c r="Q39" s="26"/>
      <c r="S39" s="9">
        <v>0</v>
      </c>
      <c r="U39" s="9">
        <v>11516931017</v>
      </c>
      <c r="W39" s="10">
        <v>1.02</v>
      </c>
    </row>
    <row r="40" spans="1:23" ht="18.75" x14ac:dyDescent="0.2">
      <c r="A40" s="25" t="s">
        <v>36</v>
      </c>
      <c r="B40" s="25"/>
      <c r="D40" s="9">
        <v>0</v>
      </c>
      <c r="F40" s="9">
        <v>7887762250</v>
      </c>
      <c r="H40" s="9">
        <v>0</v>
      </c>
      <c r="J40" s="9">
        <v>7887762250</v>
      </c>
      <c r="L40" s="10">
        <v>1.75</v>
      </c>
      <c r="N40" s="9">
        <v>5766364288</v>
      </c>
      <c r="P40" s="26">
        <v>13798323518</v>
      </c>
      <c r="Q40" s="26"/>
      <c r="S40" s="9">
        <v>0</v>
      </c>
      <c r="U40" s="9">
        <v>19564687806</v>
      </c>
      <c r="W40" s="10">
        <v>1.72</v>
      </c>
    </row>
    <row r="41" spans="1:23" ht="18.75" x14ac:dyDescent="0.2">
      <c r="A41" s="25" t="s">
        <v>34</v>
      </c>
      <c r="B41" s="25"/>
      <c r="D41" s="9">
        <v>0</v>
      </c>
      <c r="F41" s="9">
        <v>6262245698</v>
      </c>
      <c r="H41" s="9">
        <v>0</v>
      </c>
      <c r="J41" s="9">
        <v>6262245698</v>
      </c>
      <c r="L41" s="10">
        <v>1.39</v>
      </c>
      <c r="N41" s="9">
        <v>5152356000</v>
      </c>
      <c r="P41" s="26">
        <v>11802986486</v>
      </c>
      <c r="Q41" s="26"/>
      <c r="S41" s="9">
        <v>0</v>
      </c>
      <c r="U41" s="9">
        <v>16955342486</v>
      </c>
      <c r="W41" s="10">
        <v>1.49</v>
      </c>
    </row>
    <row r="42" spans="1:23" ht="18.75" x14ac:dyDescent="0.2">
      <c r="A42" s="25" t="s">
        <v>38</v>
      </c>
      <c r="B42" s="25"/>
      <c r="D42" s="9">
        <v>0</v>
      </c>
      <c r="F42" s="9">
        <v>1625338259</v>
      </c>
      <c r="H42" s="9">
        <v>0</v>
      </c>
      <c r="J42" s="9">
        <v>1625338259</v>
      </c>
      <c r="L42" s="10">
        <v>0.36</v>
      </c>
      <c r="N42" s="9">
        <v>60000000</v>
      </c>
      <c r="P42" s="26">
        <v>10567126050</v>
      </c>
      <c r="Q42" s="26"/>
      <c r="S42" s="9">
        <v>0</v>
      </c>
      <c r="U42" s="9">
        <v>10627126050</v>
      </c>
      <c r="W42" s="10">
        <v>0.94</v>
      </c>
    </row>
    <row r="43" spans="1:23" ht="18.75" x14ac:dyDescent="0.2">
      <c r="A43" s="25" t="s">
        <v>30</v>
      </c>
      <c r="B43" s="25"/>
      <c r="D43" s="9">
        <v>0</v>
      </c>
      <c r="F43" s="9">
        <v>19911409015</v>
      </c>
      <c r="H43" s="9">
        <v>0</v>
      </c>
      <c r="J43" s="9">
        <v>19911409015</v>
      </c>
      <c r="L43" s="10">
        <v>4.42</v>
      </c>
      <c r="N43" s="9">
        <v>0</v>
      </c>
      <c r="P43" s="26">
        <v>33468250070</v>
      </c>
      <c r="Q43" s="26"/>
      <c r="S43" s="9">
        <v>0</v>
      </c>
      <c r="U43" s="9">
        <v>33468250070</v>
      </c>
      <c r="W43" s="10">
        <v>2.95</v>
      </c>
    </row>
    <row r="44" spans="1:23" ht="18.75" x14ac:dyDescent="0.2">
      <c r="A44" s="25" t="s">
        <v>52</v>
      </c>
      <c r="B44" s="25"/>
      <c r="D44" s="9">
        <v>0</v>
      </c>
      <c r="F44" s="9">
        <v>-2086801565</v>
      </c>
      <c r="H44" s="9">
        <v>0</v>
      </c>
      <c r="J44" s="9">
        <v>-2086801565</v>
      </c>
      <c r="L44" s="10">
        <v>-0.46</v>
      </c>
      <c r="N44" s="9">
        <v>0</v>
      </c>
      <c r="P44" s="26">
        <v>-2086801565</v>
      </c>
      <c r="Q44" s="26"/>
      <c r="S44" s="9">
        <v>0</v>
      </c>
      <c r="U44" s="9">
        <v>-2086801565</v>
      </c>
      <c r="W44" s="10">
        <v>-0.18</v>
      </c>
    </row>
    <row r="45" spans="1:23" ht="18.75" x14ac:dyDescent="0.2">
      <c r="A45" s="25" t="s">
        <v>32</v>
      </c>
      <c r="B45" s="25"/>
      <c r="D45" s="9">
        <v>0</v>
      </c>
      <c r="F45" s="9">
        <v>-945984295</v>
      </c>
      <c r="H45" s="9">
        <v>0</v>
      </c>
      <c r="J45" s="9">
        <v>-945984295</v>
      </c>
      <c r="L45" s="10">
        <v>-0.21</v>
      </c>
      <c r="N45" s="9">
        <v>0</v>
      </c>
      <c r="P45" s="26">
        <v>3682058034</v>
      </c>
      <c r="Q45" s="26"/>
      <c r="S45" s="9">
        <v>0</v>
      </c>
      <c r="U45" s="9">
        <v>3682058034</v>
      </c>
      <c r="W45" s="10">
        <v>0.32</v>
      </c>
    </row>
    <row r="46" spans="1:23" ht="18.75" x14ac:dyDescent="0.2">
      <c r="A46" s="25" t="s">
        <v>44</v>
      </c>
      <c r="B46" s="25"/>
      <c r="D46" s="9">
        <v>0</v>
      </c>
      <c r="F46" s="9">
        <v>9854266492</v>
      </c>
      <c r="H46" s="9">
        <v>0</v>
      </c>
      <c r="J46" s="9">
        <v>9854266492</v>
      </c>
      <c r="L46" s="10">
        <v>2.19</v>
      </c>
      <c r="N46" s="9">
        <v>0</v>
      </c>
      <c r="P46" s="26">
        <v>35628345789</v>
      </c>
      <c r="Q46" s="26"/>
      <c r="S46" s="9">
        <v>0</v>
      </c>
      <c r="U46" s="9">
        <v>35628345789</v>
      </c>
      <c r="W46" s="10">
        <v>3.14</v>
      </c>
    </row>
    <row r="47" spans="1:23" ht="18.75" x14ac:dyDescent="0.2">
      <c r="A47" s="25" t="s">
        <v>19</v>
      </c>
      <c r="B47" s="25"/>
      <c r="D47" s="9">
        <v>0</v>
      </c>
      <c r="F47" s="9">
        <v>59153157633</v>
      </c>
      <c r="H47" s="9">
        <v>0</v>
      </c>
      <c r="J47" s="9">
        <v>59153157633</v>
      </c>
      <c r="L47" s="10">
        <v>13.13</v>
      </c>
      <c r="N47" s="9">
        <v>0</v>
      </c>
      <c r="P47" s="26">
        <v>112135628022</v>
      </c>
      <c r="Q47" s="26"/>
      <c r="S47" s="9">
        <v>0</v>
      </c>
      <c r="U47" s="9">
        <v>112135628022</v>
      </c>
      <c r="W47" s="10">
        <v>9.8800000000000008</v>
      </c>
    </row>
    <row r="48" spans="1:23" ht="18.75" x14ac:dyDescent="0.2">
      <c r="A48" s="25" t="s">
        <v>31</v>
      </c>
      <c r="B48" s="25"/>
      <c r="D48" s="9">
        <v>0</v>
      </c>
      <c r="F48" s="9">
        <v>-1088038878</v>
      </c>
      <c r="H48" s="9">
        <v>0</v>
      </c>
      <c r="J48" s="9">
        <v>-1088038878</v>
      </c>
      <c r="L48" s="10">
        <v>-0.24</v>
      </c>
      <c r="N48" s="9">
        <v>0</v>
      </c>
      <c r="P48" s="26">
        <v>22029801733</v>
      </c>
      <c r="Q48" s="26"/>
      <c r="S48" s="9">
        <v>0</v>
      </c>
      <c r="U48" s="9">
        <v>22029801733</v>
      </c>
      <c r="W48" s="10">
        <v>1.94</v>
      </c>
    </row>
    <row r="49" spans="1:23" ht="18.75" x14ac:dyDescent="0.2">
      <c r="A49" s="25" t="s">
        <v>40</v>
      </c>
      <c r="B49" s="25"/>
      <c r="D49" s="9">
        <v>0</v>
      </c>
      <c r="F49" s="9">
        <v>1553655683</v>
      </c>
      <c r="H49" s="9">
        <v>0</v>
      </c>
      <c r="J49" s="9">
        <v>1553655683</v>
      </c>
      <c r="L49" s="10">
        <v>0.34</v>
      </c>
      <c r="N49" s="9">
        <v>0</v>
      </c>
      <c r="P49" s="26">
        <v>25564620704</v>
      </c>
      <c r="Q49" s="26"/>
      <c r="S49" s="9">
        <v>0</v>
      </c>
      <c r="U49" s="9">
        <v>25564620704</v>
      </c>
      <c r="W49" s="10">
        <v>2.25</v>
      </c>
    </row>
    <row r="50" spans="1:23" ht="18.75" x14ac:dyDescent="0.2">
      <c r="A50" s="25" t="s">
        <v>33</v>
      </c>
      <c r="B50" s="25"/>
      <c r="D50" s="9">
        <v>0</v>
      </c>
      <c r="F50" s="9">
        <v>10563408311</v>
      </c>
      <c r="H50" s="9">
        <v>0</v>
      </c>
      <c r="J50" s="9">
        <v>10563408311</v>
      </c>
      <c r="L50" s="10">
        <v>2.35</v>
      </c>
      <c r="N50" s="9">
        <v>0</v>
      </c>
      <c r="P50" s="26">
        <v>40279378380</v>
      </c>
      <c r="Q50" s="26"/>
      <c r="S50" s="9">
        <v>0</v>
      </c>
      <c r="U50" s="9">
        <v>40279378380</v>
      </c>
      <c r="W50" s="10">
        <v>3.55</v>
      </c>
    </row>
    <row r="51" spans="1:23" ht="18.75" x14ac:dyDescent="0.2">
      <c r="A51" s="25" t="s">
        <v>47</v>
      </c>
      <c r="B51" s="25"/>
      <c r="D51" s="9">
        <v>0</v>
      </c>
      <c r="F51" s="9">
        <v>15158065360</v>
      </c>
      <c r="H51" s="9">
        <v>0</v>
      </c>
      <c r="J51" s="9">
        <v>15158065360</v>
      </c>
      <c r="L51" s="10">
        <v>3.37</v>
      </c>
      <c r="N51" s="9">
        <v>0</v>
      </c>
      <c r="P51" s="26">
        <v>32423961290</v>
      </c>
      <c r="Q51" s="26"/>
      <c r="S51" s="9">
        <v>0</v>
      </c>
      <c r="U51" s="9">
        <v>32423961295</v>
      </c>
      <c r="W51" s="10">
        <v>2.86</v>
      </c>
    </row>
    <row r="52" spans="1:23" ht="18.75" x14ac:dyDescent="0.2">
      <c r="A52" s="25" t="s">
        <v>50</v>
      </c>
      <c r="B52" s="25"/>
      <c r="D52" s="9">
        <v>0</v>
      </c>
      <c r="F52" s="9">
        <v>-26153313</v>
      </c>
      <c r="H52" s="9">
        <v>0</v>
      </c>
      <c r="J52" s="9">
        <v>-26153313</v>
      </c>
      <c r="L52" s="10">
        <v>-0.01</v>
      </c>
      <c r="N52" s="9">
        <v>0</v>
      </c>
      <c r="P52" s="26">
        <v>-26153313</v>
      </c>
      <c r="Q52" s="26"/>
      <c r="S52" s="9">
        <v>0</v>
      </c>
      <c r="U52" s="9">
        <v>-26153313</v>
      </c>
      <c r="W52" s="10">
        <v>0</v>
      </c>
    </row>
    <row r="53" spans="1:23" ht="18.75" x14ac:dyDescent="0.2">
      <c r="A53" s="27" t="s">
        <v>51</v>
      </c>
      <c r="B53" s="27"/>
      <c r="D53" s="13">
        <v>0</v>
      </c>
      <c r="F53" s="13">
        <v>2479470251</v>
      </c>
      <c r="H53" s="13">
        <v>0</v>
      </c>
      <c r="J53" s="13">
        <v>2479470251</v>
      </c>
      <c r="L53" s="14">
        <v>0.55000000000000004</v>
      </c>
      <c r="N53" s="13">
        <v>0</v>
      </c>
      <c r="P53" s="26">
        <v>2479470251</v>
      </c>
      <c r="Q53" s="38"/>
      <c r="S53" s="13">
        <v>0</v>
      </c>
      <c r="U53" s="13">
        <v>2479470251</v>
      </c>
      <c r="W53" s="14">
        <v>0.22</v>
      </c>
    </row>
    <row r="54" spans="1:23" ht="21.75" thickBot="1" x14ac:dyDescent="0.25">
      <c r="A54" s="28" t="s">
        <v>53</v>
      </c>
      <c r="B54" s="28"/>
      <c r="D54" s="16">
        <v>0</v>
      </c>
      <c r="F54" s="16">
        <v>479916706452</v>
      </c>
      <c r="H54" s="16">
        <v>4575220607</v>
      </c>
      <c r="J54" s="16">
        <v>484491927059</v>
      </c>
      <c r="L54" s="17">
        <v>107.57</v>
      </c>
      <c r="N54" s="16">
        <f>SUM(N9:N53)</f>
        <v>232146719796</v>
      </c>
      <c r="P54" s="37">
        <f>SUM(P9:Q53)</f>
        <v>1006689292999</v>
      </c>
      <c r="Q54" s="37"/>
      <c r="S54" s="16">
        <v>-78515148475</v>
      </c>
      <c r="U54" s="16">
        <v>1160237886717</v>
      </c>
      <c r="W54" s="17">
        <v>102.26</v>
      </c>
    </row>
    <row r="55" spans="1:23" ht="13.5" thickTop="1" x14ac:dyDescent="0.2">
      <c r="F55" s="20"/>
      <c r="H55" s="20"/>
    </row>
    <row r="56" spans="1:23" x14ac:dyDescent="0.2">
      <c r="N56" s="20"/>
      <c r="Q56" s="20"/>
      <c r="S56" s="20"/>
    </row>
    <row r="57" spans="1:23" x14ac:dyDescent="0.2">
      <c r="N57" s="20"/>
      <c r="Q57" s="20"/>
    </row>
  </sheetData>
  <mergeCells count="102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54:B54"/>
    <mergeCell ref="P54:Q54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</mergeCells>
  <pageMargins left="0.39" right="0.39" top="0.39" bottom="0.39" header="0" footer="0"/>
  <pageSetup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1"/>
  <sheetViews>
    <sheetView rightToLeft="1" view="pageBreakPreview" zoomScale="145" zoomScaleNormal="100" zoomScaleSheetLayoutView="145" workbookViewId="0">
      <selection activeCell="B14" sqref="B14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16.85546875" bestFit="1" customWidth="1"/>
    <col min="5" max="5" width="1.28515625" customWidth="1"/>
    <col min="6" max="6" width="16.85546875" bestFit="1" customWidth="1"/>
  </cols>
  <sheetData>
    <row r="1" spans="1:6" ht="25.5" x14ac:dyDescent="0.2">
      <c r="A1" s="33" t="s">
        <v>0</v>
      </c>
      <c r="B1" s="33"/>
      <c r="C1" s="33"/>
      <c r="D1" s="33"/>
      <c r="E1" s="33"/>
      <c r="F1" s="33"/>
    </row>
    <row r="2" spans="1:6" ht="25.5" x14ac:dyDescent="0.2">
      <c r="A2" s="33" t="s">
        <v>74</v>
      </c>
      <c r="B2" s="33"/>
      <c r="C2" s="33"/>
      <c r="D2" s="33"/>
      <c r="E2" s="33"/>
      <c r="F2" s="33"/>
    </row>
    <row r="3" spans="1:6" ht="25.5" x14ac:dyDescent="0.2">
      <c r="A3" s="33" t="s">
        <v>2</v>
      </c>
      <c r="B3" s="33"/>
      <c r="C3" s="33"/>
      <c r="D3" s="33"/>
      <c r="E3" s="33"/>
      <c r="F3" s="33"/>
    </row>
    <row r="5" spans="1:6" ht="24" x14ac:dyDescent="0.2">
      <c r="A5" s="1" t="s">
        <v>106</v>
      </c>
      <c r="B5" s="34" t="s">
        <v>107</v>
      </c>
      <c r="C5" s="34"/>
      <c r="D5" s="34"/>
      <c r="E5" s="34"/>
      <c r="F5" s="34"/>
    </row>
    <row r="6" spans="1:6" ht="21" x14ac:dyDescent="0.2">
      <c r="D6" s="2" t="s">
        <v>89</v>
      </c>
      <c r="F6" s="2" t="s">
        <v>90</v>
      </c>
    </row>
    <row r="7" spans="1:6" ht="42" x14ac:dyDescent="0.2">
      <c r="A7" s="29" t="s">
        <v>108</v>
      </c>
      <c r="B7" s="29"/>
      <c r="D7" s="18" t="s">
        <v>109</v>
      </c>
      <c r="F7" s="18" t="s">
        <v>109</v>
      </c>
    </row>
    <row r="8" spans="1:6" ht="16.5" customHeight="1" x14ac:dyDescent="0.2">
      <c r="A8" s="25" t="s">
        <v>142</v>
      </c>
      <c r="B8" s="25"/>
      <c r="D8" s="9">
        <v>95365</v>
      </c>
      <c r="E8" s="9"/>
      <c r="F8" s="9">
        <v>3827880</v>
      </c>
    </row>
    <row r="9" spans="1:6" ht="18.75" x14ac:dyDescent="0.2">
      <c r="A9" s="25" t="s">
        <v>145</v>
      </c>
      <c r="B9" s="25"/>
      <c r="D9" s="9">
        <v>5346852</v>
      </c>
      <c r="F9" s="9">
        <v>432977537</v>
      </c>
    </row>
    <row r="10" spans="1:6" ht="21" customHeight="1" x14ac:dyDescent="0.2">
      <c r="A10" s="25" t="s">
        <v>146</v>
      </c>
      <c r="B10" s="25"/>
      <c r="D10" s="9">
        <v>0</v>
      </c>
      <c r="F10" s="9">
        <v>348317</v>
      </c>
    </row>
    <row r="11" spans="1:6" ht="21.75" thickBot="1" x14ac:dyDescent="0.25">
      <c r="A11" s="28" t="s">
        <v>53</v>
      </c>
      <c r="B11" s="28"/>
      <c r="D11" s="16">
        <v>5442217</v>
      </c>
      <c r="F11" s="16">
        <v>437153734</v>
      </c>
    </row>
  </sheetData>
  <mergeCells count="9">
    <mergeCell ref="A1:F1"/>
    <mergeCell ref="A2:F2"/>
    <mergeCell ref="A3:F3"/>
    <mergeCell ref="B5:F5"/>
    <mergeCell ref="A10:B10"/>
    <mergeCell ref="A11:B11"/>
    <mergeCell ref="A8:B8"/>
    <mergeCell ref="A7:B7"/>
    <mergeCell ref="A9:B9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H9" sqref="H9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1" bestFit="1" customWidth="1"/>
    <col min="5" max="5" width="1.28515625" customWidth="1"/>
    <col min="6" max="6" width="13.85546875" bestFit="1" customWidth="1"/>
    <col min="7" max="7" width="0.28515625" customWidth="1"/>
  </cols>
  <sheetData>
    <row r="1" spans="1:6" ht="25.5" x14ac:dyDescent="0.2">
      <c r="A1" s="33" t="s">
        <v>0</v>
      </c>
      <c r="B1" s="33"/>
      <c r="C1" s="33"/>
      <c r="D1" s="33"/>
      <c r="E1" s="33"/>
      <c r="F1" s="33"/>
    </row>
    <row r="2" spans="1:6" ht="25.5" x14ac:dyDescent="0.2">
      <c r="A2" s="33" t="s">
        <v>74</v>
      </c>
      <c r="B2" s="33"/>
      <c r="C2" s="33"/>
      <c r="D2" s="33"/>
      <c r="E2" s="33"/>
      <c r="F2" s="33"/>
    </row>
    <row r="3" spans="1:6" ht="25.5" x14ac:dyDescent="0.2">
      <c r="A3" s="33" t="s">
        <v>2</v>
      </c>
      <c r="B3" s="33"/>
      <c r="C3" s="33"/>
      <c r="D3" s="33"/>
      <c r="E3" s="33"/>
      <c r="F3" s="33"/>
    </row>
    <row r="5" spans="1:6" ht="24" x14ac:dyDescent="0.2">
      <c r="A5" s="1" t="s">
        <v>110</v>
      </c>
      <c r="B5" s="34" t="s">
        <v>86</v>
      </c>
      <c r="C5" s="34"/>
      <c r="D5" s="34"/>
      <c r="E5" s="34"/>
      <c r="F5" s="34"/>
    </row>
    <row r="6" spans="1:6" ht="21" x14ac:dyDescent="0.2">
      <c r="D6" s="2" t="s">
        <v>89</v>
      </c>
      <c r="F6" s="2" t="s">
        <v>9</v>
      </c>
    </row>
    <row r="7" spans="1:6" ht="21" x14ac:dyDescent="0.2">
      <c r="A7" s="29" t="s">
        <v>86</v>
      </c>
      <c r="B7" s="29"/>
      <c r="D7" s="4" t="s">
        <v>71</v>
      </c>
      <c r="F7" s="4" t="s">
        <v>71</v>
      </c>
    </row>
    <row r="8" spans="1:6" ht="18.75" x14ac:dyDescent="0.2">
      <c r="A8" s="30" t="s">
        <v>86</v>
      </c>
      <c r="B8" s="30"/>
      <c r="D8" s="6">
        <v>-63</v>
      </c>
      <c r="F8" s="6">
        <v>2433915794</v>
      </c>
    </row>
    <row r="9" spans="1:6" ht="18.75" x14ac:dyDescent="0.2">
      <c r="A9" s="27" t="s">
        <v>111</v>
      </c>
      <c r="B9" s="27"/>
      <c r="D9" s="13">
        <v>35724720</v>
      </c>
      <c r="F9" s="13">
        <v>346303316</v>
      </c>
    </row>
    <row r="10" spans="1:6" ht="21" x14ac:dyDescent="0.2">
      <c r="A10" s="28" t="s">
        <v>53</v>
      </c>
      <c r="B10" s="28"/>
      <c r="D10" s="16">
        <v>35724657</v>
      </c>
      <c r="F10" s="16">
        <v>2780219110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0"/>
  <sheetViews>
    <sheetView rightToLeft="1" view="pageBreakPreview" topLeftCell="A22" zoomScale="115" zoomScaleNormal="100" zoomScaleSheetLayoutView="115" workbookViewId="0">
      <selection activeCell="S20" sqref="S20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0.5703125" bestFit="1" customWidth="1"/>
    <col min="10" max="10" width="1.28515625" customWidth="1"/>
    <col min="11" max="11" width="6.28515625" bestFit="1" customWidth="1"/>
    <col min="12" max="12" width="1.28515625" customWidth="1"/>
    <col min="13" max="13" width="15.5703125" customWidth="1"/>
    <col min="14" max="14" width="1.28515625" customWidth="1"/>
    <col min="15" max="15" width="16" bestFit="1" customWidth="1"/>
    <col min="16" max="16" width="1.28515625" customWidth="1"/>
    <col min="17" max="17" width="12.140625" bestFit="1" customWidth="1"/>
    <col min="18" max="18" width="1.28515625" customWidth="1"/>
    <col min="19" max="19" width="16" bestFit="1" customWidth="1"/>
    <col min="20" max="20" width="0.28515625" customWidth="1"/>
  </cols>
  <sheetData>
    <row r="1" spans="1:19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5.5" x14ac:dyDescent="0.2">
      <c r="A2" s="33" t="s">
        <v>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4" x14ac:dyDescent="0.2">
      <c r="A5" s="34" t="s">
        <v>92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21" x14ac:dyDescent="0.2">
      <c r="A6" s="29" t="s">
        <v>55</v>
      </c>
      <c r="C6" s="29" t="s">
        <v>112</v>
      </c>
      <c r="D6" s="29"/>
      <c r="E6" s="29"/>
      <c r="F6" s="29"/>
      <c r="G6" s="29"/>
      <c r="I6" s="29" t="s">
        <v>89</v>
      </c>
      <c r="J6" s="29"/>
      <c r="K6" s="29"/>
      <c r="L6" s="29"/>
      <c r="M6" s="29"/>
      <c r="O6" s="29" t="s">
        <v>90</v>
      </c>
      <c r="P6" s="29"/>
      <c r="Q6" s="29"/>
      <c r="R6" s="29"/>
      <c r="S6" s="29"/>
    </row>
    <row r="7" spans="1:19" ht="42" x14ac:dyDescent="0.2">
      <c r="A7" s="29"/>
      <c r="C7" s="18" t="s">
        <v>113</v>
      </c>
      <c r="D7" s="3"/>
      <c r="E7" s="18" t="s">
        <v>114</v>
      </c>
      <c r="F7" s="3"/>
      <c r="G7" s="18" t="s">
        <v>115</v>
      </c>
      <c r="I7" s="18" t="s">
        <v>116</v>
      </c>
      <c r="J7" s="3"/>
      <c r="K7" s="18" t="s">
        <v>117</v>
      </c>
      <c r="L7" s="3"/>
      <c r="M7" s="18" t="s">
        <v>118</v>
      </c>
      <c r="O7" s="18" t="s">
        <v>116</v>
      </c>
      <c r="P7" s="3"/>
      <c r="Q7" s="18" t="s">
        <v>117</v>
      </c>
      <c r="R7" s="3"/>
      <c r="S7" s="18" t="s">
        <v>118</v>
      </c>
    </row>
    <row r="8" spans="1:19" ht="18.75" x14ac:dyDescent="0.2">
      <c r="A8" s="5" t="s">
        <v>42</v>
      </c>
      <c r="C8" s="5" t="s">
        <v>119</v>
      </c>
      <c r="E8" s="6">
        <v>4904893</v>
      </c>
      <c r="G8" s="6">
        <v>1050</v>
      </c>
      <c r="I8" s="6">
        <v>0</v>
      </c>
      <c r="K8" s="6">
        <v>0</v>
      </c>
      <c r="M8" s="6">
        <v>0</v>
      </c>
      <c r="O8" s="6">
        <v>5150137650</v>
      </c>
      <c r="Q8" s="6">
        <v>0</v>
      </c>
      <c r="S8" s="6">
        <v>5150137650</v>
      </c>
    </row>
    <row r="9" spans="1:19" ht="18.75" x14ac:dyDescent="0.2">
      <c r="A9" s="8" t="s">
        <v>24</v>
      </c>
      <c r="C9" s="8" t="s">
        <v>120</v>
      </c>
      <c r="E9" s="9">
        <v>12957177</v>
      </c>
      <c r="G9" s="9">
        <v>1000</v>
      </c>
      <c r="I9" s="9">
        <v>0</v>
      </c>
      <c r="K9" s="9">
        <v>0</v>
      </c>
      <c r="M9" s="9">
        <v>0</v>
      </c>
      <c r="O9" s="9">
        <v>12957177000</v>
      </c>
      <c r="Q9" s="9">
        <v>0</v>
      </c>
      <c r="S9" s="9">
        <v>12957177000</v>
      </c>
    </row>
    <row r="10" spans="1:19" s="22" customFormat="1" ht="18.75" x14ac:dyDescent="0.2">
      <c r="A10" s="21" t="s">
        <v>29</v>
      </c>
      <c r="C10" s="21" t="s">
        <v>121</v>
      </c>
      <c r="E10" s="23">
        <v>5735907</v>
      </c>
      <c r="G10" s="23">
        <v>2390</v>
      </c>
      <c r="I10" s="23">
        <v>0</v>
      </c>
      <c r="K10" s="23">
        <v>0</v>
      </c>
      <c r="M10" s="23">
        <v>0</v>
      </c>
      <c r="O10" s="23">
        <v>13708817730</v>
      </c>
      <c r="Q10" s="23">
        <v>0</v>
      </c>
      <c r="S10" s="23">
        <v>13708817730</v>
      </c>
    </row>
    <row r="11" spans="1:19" ht="18.75" x14ac:dyDescent="0.2">
      <c r="A11" s="8" t="s">
        <v>41</v>
      </c>
      <c r="C11" s="8" t="s">
        <v>122</v>
      </c>
      <c r="E11" s="9">
        <v>13499999</v>
      </c>
      <c r="G11" s="9">
        <v>370</v>
      </c>
      <c r="I11" s="9">
        <v>0</v>
      </c>
      <c r="K11" s="9">
        <v>0</v>
      </c>
      <c r="M11" s="9">
        <v>0</v>
      </c>
      <c r="O11" s="9">
        <v>4994999630</v>
      </c>
      <c r="Q11" s="9">
        <v>0</v>
      </c>
      <c r="S11" s="9">
        <v>4994999630</v>
      </c>
    </row>
    <row r="12" spans="1:19" s="22" customFormat="1" ht="18.75" x14ac:dyDescent="0.2">
      <c r="A12" s="21" t="s">
        <v>37</v>
      </c>
      <c r="C12" s="21" t="s">
        <v>122</v>
      </c>
      <c r="E12" s="23">
        <v>29274421</v>
      </c>
      <c r="G12" s="23">
        <v>115</v>
      </c>
      <c r="I12" s="23">
        <v>0</v>
      </c>
      <c r="K12" s="23">
        <v>0</v>
      </c>
      <c r="M12" s="23">
        <v>0</v>
      </c>
      <c r="O12" s="23">
        <v>3366558415</v>
      </c>
      <c r="Q12" s="23">
        <v>0</v>
      </c>
      <c r="S12" s="23">
        <v>3366558415</v>
      </c>
    </row>
    <row r="13" spans="1:19" ht="18.75" x14ac:dyDescent="0.2">
      <c r="A13" s="8" t="s">
        <v>27</v>
      </c>
      <c r="C13" s="8" t="s">
        <v>119</v>
      </c>
      <c r="E13" s="9">
        <v>13360388</v>
      </c>
      <c r="G13" s="9">
        <v>2000</v>
      </c>
      <c r="I13" s="9">
        <v>0</v>
      </c>
      <c r="K13" s="9">
        <v>0</v>
      </c>
      <c r="M13" s="9">
        <v>0</v>
      </c>
      <c r="O13" s="9">
        <v>26720776000</v>
      </c>
      <c r="Q13" s="9">
        <v>0</v>
      </c>
      <c r="S13" s="9">
        <v>26720776000</v>
      </c>
    </row>
    <row r="14" spans="1:19" ht="18.75" x14ac:dyDescent="0.2">
      <c r="A14" s="8" t="s">
        <v>99</v>
      </c>
      <c r="C14" s="8" t="s">
        <v>120</v>
      </c>
      <c r="E14" s="9">
        <v>7100000</v>
      </c>
      <c r="G14" s="9">
        <v>1997</v>
      </c>
      <c r="I14" s="9">
        <v>0</v>
      </c>
      <c r="K14" s="9">
        <v>0</v>
      </c>
      <c r="M14" s="9">
        <v>0</v>
      </c>
      <c r="O14" s="9">
        <v>14178700000</v>
      </c>
      <c r="Q14" s="9">
        <v>0</v>
      </c>
      <c r="S14" s="9">
        <v>14178700000</v>
      </c>
    </row>
    <row r="15" spans="1:19" ht="18.75" x14ac:dyDescent="0.2">
      <c r="A15" s="8" t="s">
        <v>36</v>
      </c>
      <c r="C15" s="8" t="s">
        <v>123</v>
      </c>
      <c r="E15" s="9">
        <v>5932246</v>
      </c>
      <c r="G15" s="9">
        <v>1000</v>
      </c>
      <c r="I15" s="9">
        <v>0</v>
      </c>
      <c r="K15" s="9">
        <v>0</v>
      </c>
      <c r="M15" s="9">
        <v>0</v>
      </c>
      <c r="O15" s="9">
        <v>5932246000</v>
      </c>
      <c r="Q15" s="9">
        <v>165881712</v>
      </c>
      <c r="S15" s="9">
        <v>5766364288</v>
      </c>
    </row>
    <row r="16" spans="1:19" ht="18.75" x14ac:dyDescent="0.2">
      <c r="A16" s="8" t="s">
        <v>35</v>
      </c>
      <c r="C16" s="8" t="s">
        <v>124</v>
      </c>
      <c r="E16" s="9">
        <v>51490851</v>
      </c>
      <c r="G16" s="9">
        <v>280</v>
      </c>
      <c r="I16" s="9">
        <v>0</v>
      </c>
      <c r="K16" s="9">
        <v>0</v>
      </c>
      <c r="M16" s="9">
        <v>0</v>
      </c>
      <c r="O16" s="9">
        <v>14417438280</v>
      </c>
      <c r="Q16" s="9">
        <v>0</v>
      </c>
      <c r="S16" s="9">
        <v>14417438280</v>
      </c>
    </row>
    <row r="17" spans="1:19" s="22" customFormat="1" ht="18.75" x14ac:dyDescent="0.2">
      <c r="A17" s="21" t="s">
        <v>46</v>
      </c>
      <c r="C17" s="21" t="s">
        <v>125</v>
      </c>
      <c r="E17" s="23">
        <v>6980000</v>
      </c>
      <c r="G17" s="23">
        <v>1400</v>
      </c>
      <c r="I17" s="23">
        <v>0</v>
      </c>
      <c r="K17" s="23">
        <v>0</v>
      </c>
      <c r="M17" s="23">
        <v>0</v>
      </c>
      <c r="O17" s="23">
        <v>9772000000</v>
      </c>
      <c r="Q17" s="23">
        <v>0</v>
      </c>
      <c r="S17" s="23">
        <v>9772000000</v>
      </c>
    </row>
    <row r="18" spans="1:19" ht="18.75" x14ac:dyDescent="0.2">
      <c r="A18" s="8" t="s">
        <v>45</v>
      </c>
      <c r="C18" s="8" t="s">
        <v>120</v>
      </c>
      <c r="E18" s="9">
        <v>14200000</v>
      </c>
      <c r="G18" s="9">
        <v>800</v>
      </c>
      <c r="I18" s="9">
        <v>0</v>
      </c>
      <c r="K18" s="9">
        <v>0</v>
      </c>
      <c r="M18" s="9">
        <v>0</v>
      </c>
      <c r="O18" s="9">
        <v>11360000000</v>
      </c>
      <c r="Q18" s="9">
        <v>140023757</v>
      </c>
      <c r="S18" s="9">
        <v>11219976243</v>
      </c>
    </row>
    <row r="19" spans="1:19" s="22" customFormat="1" ht="18.75" x14ac:dyDescent="0.2">
      <c r="A19" s="21" t="s">
        <v>23</v>
      </c>
      <c r="C19" s="21" t="s">
        <v>126</v>
      </c>
      <c r="E19" s="23">
        <v>23350000</v>
      </c>
      <c r="G19" s="23">
        <v>1624</v>
      </c>
      <c r="I19" s="23">
        <v>0</v>
      </c>
      <c r="K19" s="23">
        <v>0</v>
      </c>
      <c r="M19" s="23">
        <v>0</v>
      </c>
      <c r="O19" s="23">
        <f>37920400000-34290000000</f>
        <v>3630400000</v>
      </c>
      <c r="Q19" s="23">
        <v>0</v>
      </c>
      <c r="S19" s="23">
        <f>O19-Q19</f>
        <v>3630400000</v>
      </c>
    </row>
    <row r="20" spans="1:19" s="22" customFormat="1" ht="18.75" x14ac:dyDescent="0.2">
      <c r="A20" s="21" t="s">
        <v>20</v>
      </c>
      <c r="C20" s="21" t="s">
        <v>127</v>
      </c>
      <c r="E20" s="23">
        <v>6019338</v>
      </c>
      <c r="G20" s="23">
        <v>936</v>
      </c>
      <c r="I20" s="23">
        <v>0</v>
      </c>
      <c r="K20" s="23">
        <v>0</v>
      </c>
      <c r="M20" s="23">
        <v>0</v>
      </c>
      <c r="O20" s="23">
        <v>5634100368</v>
      </c>
      <c r="Q20" s="23">
        <v>0</v>
      </c>
      <c r="S20" s="23">
        <v>5634100368</v>
      </c>
    </row>
    <row r="21" spans="1:19" ht="18.75" x14ac:dyDescent="0.2">
      <c r="A21" s="8" t="s">
        <v>21</v>
      </c>
      <c r="C21" s="8" t="s">
        <v>128</v>
      </c>
      <c r="E21" s="9">
        <v>558213</v>
      </c>
      <c r="G21" s="9">
        <v>38000</v>
      </c>
      <c r="I21" s="9">
        <v>0</v>
      </c>
      <c r="K21" s="9">
        <v>0</v>
      </c>
      <c r="M21" s="9">
        <v>0</v>
      </c>
      <c r="O21" s="9">
        <v>27352437000</v>
      </c>
      <c r="Q21" s="9">
        <v>82977608</v>
      </c>
      <c r="S21" s="9">
        <f>O21-Q21</f>
        <v>27269459392</v>
      </c>
    </row>
    <row r="22" spans="1:19" ht="18.75" x14ac:dyDescent="0.2">
      <c r="A22" s="8" t="s">
        <v>34</v>
      </c>
      <c r="C22" s="8" t="s">
        <v>119</v>
      </c>
      <c r="E22" s="9">
        <v>1717452</v>
      </c>
      <c r="G22" s="9">
        <v>3000</v>
      </c>
      <c r="I22" s="9">
        <v>0</v>
      </c>
      <c r="K22" s="9">
        <v>0</v>
      </c>
      <c r="M22" s="9">
        <v>0</v>
      </c>
      <c r="O22" s="9">
        <v>5152356000</v>
      </c>
      <c r="Q22" s="9">
        <v>0</v>
      </c>
      <c r="S22" s="9">
        <v>5152356000</v>
      </c>
    </row>
    <row r="23" spans="1:19" ht="18.75" x14ac:dyDescent="0.2">
      <c r="A23" s="8" t="s">
        <v>38</v>
      </c>
      <c r="C23" s="8" t="s">
        <v>119</v>
      </c>
      <c r="E23" s="9">
        <v>3000000</v>
      </c>
      <c r="G23" s="9">
        <v>20</v>
      </c>
      <c r="I23" s="9">
        <v>0</v>
      </c>
      <c r="K23" s="9">
        <v>0</v>
      </c>
      <c r="M23" s="9">
        <v>0</v>
      </c>
      <c r="O23" s="9">
        <v>60000000</v>
      </c>
      <c r="Q23" s="9">
        <v>0</v>
      </c>
      <c r="S23" s="9">
        <v>60000000</v>
      </c>
    </row>
    <row r="24" spans="1:19" ht="18.75" x14ac:dyDescent="0.2">
      <c r="A24" s="8" t="s">
        <v>22</v>
      </c>
      <c r="C24" s="8" t="s">
        <v>127</v>
      </c>
      <c r="E24" s="9">
        <v>1899999</v>
      </c>
      <c r="G24" s="9">
        <v>3400</v>
      </c>
      <c r="I24" s="9">
        <v>0</v>
      </c>
      <c r="K24" s="9">
        <v>0</v>
      </c>
      <c r="M24" s="9">
        <v>0</v>
      </c>
      <c r="O24" s="9">
        <v>6459996600</v>
      </c>
      <c r="Q24" s="9">
        <v>0</v>
      </c>
      <c r="S24" s="9">
        <v>6459996600</v>
      </c>
    </row>
    <row r="25" spans="1:19" ht="18.75" x14ac:dyDescent="0.2">
      <c r="A25" s="8" t="s">
        <v>98</v>
      </c>
      <c r="C25" s="8" t="s">
        <v>129</v>
      </c>
      <c r="E25" s="9">
        <v>14341989</v>
      </c>
      <c r="G25" s="9">
        <v>1100</v>
      </c>
      <c r="I25" s="9">
        <v>0</v>
      </c>
      <c r="K25" s="9">
        <v>0</v>
      </c>
      <c r="M25" s="9">
        <v>0</v>
      </c>
      <c r="O25" s="9">
        <v>15776187900</v>
      </c>
      <c r="Q25" s="9">
        <v>0</v>
      </c>
      <c r="S25" s="9">
        <v>15776187900</v>
      </c>
    </row>
    <row r="26" spans="1:19" ht="18.75" x14ac:dyDescent="0.2">
      <c r="A26" s="8" t="s">
        <v>96</v>
      </c>
      <c r="C26" s="8" t="s">
        <v>120</v>
      </c>
      <c r="E26" s="9">
        <v>7123249</v>
      </c>
      <c r="G26" s="9">
        <v>700</v>
      </c>
      <c r="I26" s="9">
        <v>0</v>
      </c>
      <c r="K26" s="9">
        <v>0</v>
      </c>
      <c r="M26" s="9">
        <v>0</v>
      </c>
      <c r="O26" s="9">
        <v>4986274300</v>
      </c>
      <c r="Q26" s="9">
        <v>0</v>
      </c>
      <c r="S26" s="9">
        <v>4986274300</v>
      </c>
    </row>
    <row r="27" spans="1:19" ht="18.75" x14ac:dyDescent="0.2">
      <c r="A27" s="8" t="s">
        <v>104</v>
      </c>
      <c r="C27" s="8" t="s">
        <v>130</v>
      </c>
      <c r="E27" s="9">
        <v>13200000</v>
      </c>
      <c r="G27" s="9">
        <v>450</v>
      </c>
      <c r="I27" s="9">
        <v>0</v>
      </c>
      <c r="K27" s="9">
        <v>0</v>
      </c>
      <c r="M27" s="9">
        <v>0</v>
      </c>
      <c r="O27" s="9">
        <v>5940000000</v>
      </c>
      <c r="Q27" s="9">
        <v>0</v>
      </c>
      <c r="S27" s="9">
        <v>5940000000</v>
      </c>
    </row>
    <row r="28" spans="1:19" ht="18.75" x14ac:dyDescent="0.2">
      <c r="A28" s="8" t="s">
        <v>102</v>
      </c>
      <c r="C28" s="8" t="s">
        <v>131</v>
      </c>
      <c r="E28" s="9">
        <v>1500000</v>
      </c>
      <c r="G28" s="9">
        <v>150</v>
      </c>
      <c r="I28" s="9">
        <v>0</v>
      </c>
      <c r="K28" s="9">
        <v>0</v>
      </c>
      <c r="M28" s="9">
        <v>0</v>
      </c>
      <c r="O28" s="9">
        <v>225000000</v>
      </c>
      <c r="Q28" s="9">
        <v>0</v>
      </c>
      <c r="S28" s="9">
        <v>225000000</v>
      </c>
    </row>
    <row r="29" spans="1:19" ht="18.75" x14ac:dyDescent="0.2">
      <c r="A29" s="11" t="s">
        <v>101</v>
      </c>
      <c r="C29" s="11" t="s">
        <v>132</v>
      </c>
      <c r="E29" s="13">
        <v>200000</v>
      </c>
      <c r="G29" s="13">
        <v>2350</v>
      </c>
      <c r="I29" s="13">
        <v>0</v>
      </c>
      <c r="K29" s="13">
        <v>0</v>
      </c>
      <c r="M29" s="13">
        <v>0</v>
      </c>
      <c r="O29" s="13">
        <v>470000000</v>
      </c>
      <c r="Q29" s="13">
        <v>0</v>
      </c>
      <c r="S29" s="13">
        <v>470000000</v>
      </c>
    </row>
    <row r="30" spans="1:19" ht="21" x14ac:dyDescent="0.2">
      <c r="A30" s="15" t="s">
        <v>53</v>
      </c>
      <c r="C30" s="16"/>
      <c r="E30" s="16"/>
      <c r="G30" s="16"/>
      <c r="I30" s="16">
        <v>0</v>
      </c>
      <c r="K30" s="16">
        <v>0</v>
      </c>
      <c r="M30" s="16">
        <v>0</v>
      </c>
      <c r="O30" s="16">
        <f>SUM(O8:O29)</f>
        <v>198245602873</v>
      </c>
      <c r="Q30" s="16">
        <f>SUM(Q8:Q29)</f>
        <v>388883077</v>
      </c>
      <c r="S30" s="16">
        <f>SUM(S8:S29)</f>
        <v>197856719796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115" zoomScaleNormal="100" zoomScaleSheetLayoutView="115" workbookViewId="0">
      <selection activeCell="Q24" sqref="Q24"/>
    </sheetView>
  </sheetViews>
  <sheetFormatPr defaultRowHeight="12.75" x14ac:dyDescent="0.2"/>
  <cols>
    <col min="1" max="1" width="33.85546875" bestFit="1" customWidth="1"/>
    <col min="2" max="2" width="1.28515625" customWidth="1"/>
    <col min="3" max="3" width="9.85546875" bestFit="1" customWidth="1"/>
    <col min="4" max="4" width="1.28515625" customWidth="1"/>
    <col min="5" max="5" width="6.28515625" bestFit="1" customWidth="1"/>
    <col min="6" max="6" width="1.28515625" customWidth="1"/>
    <col min="7" max="7" width="11.140625" bestFit="1" customWidth="1"/>
    <col min="8" max="8" width="1.28515625" customWidth="1"/>
    <col min="9" max="9" width="12.140625" bestFit="1" customWidth="1"/>
    <col min="10" max="10" width="1.28515625" customWidth="1"/>
    <col min="11" max="11" width="6.28515625" bestFit="1" customWidth="1"/>
    <col min="12" max="12" width="1.28515625" customWidth="1"/>
    <col min="13" max="13" width="12.140625" bestFit="1" customWidth="1"/>
    <col min="14" max="14" width="0.28515625" customWidth="1"/>
  </cols>
  <sheetData>
    <row r="1" spans="1:13" ht="25.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5.5" x14ac:dyDescent="0.2">
      <c r="A2" s="33" t="s">
        <v>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5.5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4" x14ac:dyDescent="0.2">
      <c r="A5" s="34" t="s">
        <v>135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21" x14ac:dyDescent="0.2">
      <c r="A6" s="29" t="s">
        <v>77</v>
      </c>
      <c r="C6" s="29" t="s">
        <v>89</v>
      </c>
      <c r="D6" s="29"/>
      <c r="E6" s="29"/>
      <c r="F6" s="29"/>
      <c r="G6" s="29"/>
      <c r="I6" s="29" t="s">
        <v>90</v>
      </c>
      <c r="J6" s="29"/>
      <c r="K6" s="29"/>
      <c r="L6" s="29"/>
      <c r="M6" s="29"/>
    </row>
    <row r="7" spans="1:13" ht="42" x14ac:dyDescent="0.2">
      <c r="A7" s="29"/>
      <c r="C7" s="18" t="s">
        <v>133</v>
      </c>
      <c r="D7" s="3"/>
      <c r="E7" s="18" t="s">
        <v>117</v>
      </c>
      <c r="F7" s="3"/>
      <c r="G7" s="18" t="s">
        <v>134</v>
      </c>
      <c r="I7" s="18" t="s">
        <v>133</v>
      </c>
      <c r="J7" s="3"/>
      <c r="K7" s="18" t="s">
        <v>117</v>
      </c>
      <c r="L7" s="3"/>
      <c r="M7" s="18" t="s">
        <v>134</v>
      </c>
    </row>
    <row r="8" spans="1:13" ht="18.75" x14ac:dyDescent="0.2">
      <c r="A8" s="8" t="s">
        <v>142</v>
      </c>
      <c r="C8" s="9">
        <v>95365</v>
      </c>
      <c r="E8" s="9">
        <v>0</v>
      </c>
      <c r="G8" s="9">
        <v>95365</v>
      </c>
      <c r="I8" s="9">
        <v>3827880</v>
      </c>
      <c r="K8" s="9">
        <v>0</v>
      </c>
      <c r="M8" s="9">
        <v>3827880</v>
      </c>
    </row>
    <row r="9" spans="1:13" ht="18.75" x14ac:dyDescent="0.2">
      <c r="A9" s="8" t="s">
        <v>147</v>
      </c>
      <c r="C9" s="9">
        <v>5346852</v>
      </c>
      <c r="E9" s="9">
        <v>0</v>
      </c>
      <c r="G9" s="9">
        <v>5346852</v>
      </c>
      <c r="I9" s="9">
        <v>432977537</v>
      </c>
      <c r="K9" s="9">
        <v>0</v>
      </c>
      <c r="M9" s="9">
        <v>432977537</v>
      </c>
    </row>
    <row r="10" spans="1:13" ht="18.75" x14ac:dyDescent="0.2">
      <c r="A10" s="8" t="s">
        <v>146</v>
      </c>
      <c r="C10" s="9">
        <v>0</v>
      </c>
      <c r="E10" s="9">
        <v>0</v>
      </c>
      <c r="G10" s="9">
        <v>0</v>
      </c>
      <c r="I10" s="9">
        <v>348317</v>
      </c>
      <c r="K10" s="9">
        <v>0</v>
      </c>
      <c r="M10" s="9">
        <v>348317</v>
      </c>
    </row>
    <row r="11" spans="1:13" ht="21" x14ac:dyDescent="0.2">
      <c r="A11" s="15" t="s">
        <v>53</v>
      </c>
      <c r="C11" s="16">
        <v>5442217</v>
      </c>
      <c r="E11" s="16">
        <v>0</v>
      </c>
      <c r="G11" s="16">
        <v>5442217</v>
      </c>
      <c r="I11" s="16">
        <v>437153734</v>
      </c>
      <c r="K11" s="16">
        <v>0</v>
      </c>
      <c r="M11" s="16">
        <v>437153734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dcterms:created xsi:type="dcterms:W3CDTF">2026-01-24T05:27:17Z</dcterms:created>
  <dcterms:modified xsi:type="dcterms:W3CDTF">2026-01-25T10:02:08Z</dcterms:modified>
</cp:coreProperties>
</file>