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3\"/>
    </mc:Choice>
  </mc:AlternateContent>
  <xr:revisionPtr revIDLastSave="0" documentId="8_{DBB2A8CE-7F27-471E-9A2D-8775A6899623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بانکی'!$A$1:$F$14</definedName>
    <definedName name="_xlnm.Print_Area" localSheetId="3">'درآمد سرمایه گذاری در سهام'!$A$1:$X$58</definedName>
    <definedName name="_xlnm.Print_Area" localSheetId="6">'درآمد سود سهام'!$A$1:$T$31</definedName>
    <definedName name="_xlnm.Print_Area" localSheetId="9">'درآمد ناشی از تغییر قیمت اوراق'!$A$1:$S$50</definedName>
    <definedName name="_xlnm.Print_Area" localSheetId="8">'درآمد ناشی از فروش'!$A$1:$S$31</definedName>
    <definedName name="_xlnm.Print_Area" localSheetId="5">'سایر درآمدها'!$A$1:$G$10</definedName>
    <definedName name="_xlnm.Print_Area" localSheetId="1">سپرده!$A$1:$M$17</definedName>
    <definedName name="_xlnm.Print_Area" localSheetId="0">سهام!$A$1:$AC$55</definedName>
    <definedName name="_xlnm.Print_Area" localSheetId="7">'سود سپرده بانکی'!$A$1:$N$14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9" l="1"/>
  <c r="S31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8" i="15"/>
  <c r="F10" i="14"/>
  <c r="D10" i="14"/>
  <c r="U58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9" i="9"/>
  <c r="N21" i="9"/>
  <c r="N58" i="9"/>
  <c r="N43" i="9"/>
  <c r="R55" i="2"/>
  <c r="P55" i="2"/>
  <c r="N55" i="2"/>
  <c r="L55" i="2"/>
  <c r="X55" i="2"/>
  <c r="Z55" i="2"/>
</calcChain>
</file>

<file path=xl/sharedStrings.xml><?xml version="1.0" encoding="utf-8"?>
<sst xmlns="http://schemas.openxmlformats.org/spreadsheetml/2006/main" count="393" uniqueCount="141">
  <si>
    <t>صندوق سرمايه گذاري مشترک يکم سامان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</si>
  <si>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</si>
  <si>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</si>
  <si>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</si>
  <si>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</si>
  <si>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</si>
  <si>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</si>
  <si>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</si>
  <si>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</si>
  <si>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</si>
  <si>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</si>
  <si>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</si>
  <si>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</si>
  <si>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</si>
  <si>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</si>
  <si>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</si>
  <si>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</si>
  <si>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</si>
  <si>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</si>
  <si>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</si>
  <si>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سامان</t>
  </si>
  <si>
    <t>بانک ملت</t>
  </si>
  <si>
    <t>بهمن  دیزل</t>
  </si>
  <si>
    <t>بیمه اتکایی ایران معین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</si>
  <si>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</si>
  <si>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</si>
  <si>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</si>
  <si>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</si>
  <si>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</si>
  <si>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</si>
  <si>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</si>
  <si>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شازند</t>
  </si>
  <si>
    <t>پتروشیمی نوری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</si>
  <si>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</si>
  <si>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</si>
  <si>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</si>
  <si>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</si>
  <si>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</si>
  <si>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</si>
  <si>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</si>
  <si>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</si>
  <si>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</si>
  <si>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</si>
  <si>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</si>
  <si>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</si>
  <si>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</si>
  <si>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</si>
  <si>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</si>
  <si>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</si>
  <si>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</si>
  <si>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</si>
  <si>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</si>
  <si>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</si>
  <si>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</si>
  <si>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</si>
  <si>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</si>
  <si>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گواهي سپرده کالايي شمش طلا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</si>
  <si>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</si>
  <si>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</si>
  <si>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</si>
  <si>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</si>
  <si>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</si>
  <si>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</si>
  <si>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</si>
  <si>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پخش البرز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</si>
  <si>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</si>
  <si>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</si>
  <si>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</si>
  <si>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</si>
  <si>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</si>
  <si>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</si>
  <si>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</si>
  <si>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</si>
  <si>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</t>
  </si>
  <si>
    <t>حساب جاری بانک سامان زعفرانیه 858-40-6000060-1</t>
  </si>
  <si>
    <t>سپرده کوتاه مدت بانک سامان زعفرانیه 858-819-6000060-1</t>
  </si>
  <si>
    <t>سپرده کوتاه مدت بانک سامان ملاصدرا 829-810-6000060-1</t>
  </si>
  <si>
    <t>سپرده کوتاه مدت بانک تجارت مطهری مهرداد 279928784</t>
  </si>
  <si>
    <t>سپرده کوتاه مدت بانک خاورمیانه مهستان 1005-10-810-707074834</t>
  </si>
  <si>
    <t>سپرده کوتاه مدت بانک سامان سرو 849-810-6000060-1</t>
  </si>
  <si>
    <t>حساب جاری بانک سامان سرو 849-40-6000060-1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</si>
  <si>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</si>
  <si>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</si>
  <si>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</si>
  <si>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</si>
  <si>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</si>
  <si>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</si>
  <si>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</si>
  <si>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</si>
  <si>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</si>
  <si>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</si>
  <si>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</si>
  <si>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</si>
  <si>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</si>
  <si>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</si>
  <si>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</si>
  <si>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</si>
  <si>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</si>
  <si>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</si>
  <si>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</si>
  <si>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</si>
  <si>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</si>
  <si>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فجر انرژی خلیج فارس</t>
  </si>
  <si>
    <t>تولیدی و صنعتی گوهرفام</t>
  </si>
  <si>
    <t>پرتو بار فرابر خلیج فارس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</si>
  <si>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</si>
  <si>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</si>
  <si>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</si>
  <si>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</si>
  <si>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</si>
  <si>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</si>
  <si>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</si>
  <si>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</si>
  <si>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</si>
  <si>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</si>
  <si>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</si>
  <si>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</si>
  <si>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</si>
  <si>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</si>
  <si>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</si>
  <si>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</si>
  <si>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1403/04/30</t>
  </si>
  <si>
    <t>1403/05/27</t>
  </si>
  <si>
    <t>1403/04/31</t>
  </si>
  <si>
    <t>1403/04/28</t>
  </si>
  <si>
    <t>1403/04/29</t>
  </si>
  <si>
    <t>1403/06/18</t>
  </si>
  <si>
    <t>1403/05/30</t>
  </si>
  <si>
    <t>1403/05/11</t>
  </si>
  <si>
    <t>1403/04/24</t>
  </si>
  <si>
    <t>1403/04/20</t>
  </si>
  <si>
    <t>1403/04/23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</si>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</sst>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"/>
    </font>
    <font>
      <b/>
      <sz val="15"/>
      <name val="B Nazanin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2" fillId="0" borderId="4" xfId="0" applyFont="1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3" fontId="2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right" vertical="top"/>
    </xf>
    <xf numFmtId="10" fontId="5" fillId="0" borderId="0" xfId="0" applyNumberFormat="1" applyFont="1" applyFill="1" applyAlignment="1">
      <alignment horizontal="right" vertical="top"/>
    </xf>
    <xf numFmtId="10" fontId="5" fillId="0" borderId="4" xfId="0" applyNumberFormat="1" applyFont="1" applyFill="1" applyBorder="1" applyAlignment="1">
      <alignment horizontal="right" vertical="top"/>
    </xf>
    <xf numFmtId="3" fontId="6" fillId="0" borderId="0" xfId="0" applyNumberFormat="1" applyFont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9"/>
  <sheetViews>
    <sheetView rightToLeft="1" tabSelected="1" view="pageBreakPreview" zoomScale="85" zoomScaleNormal="100" zoomScaleSheetLayoutView="85" workbookViewId="0">
      <selection activeCell="E21" sqref="E21:F21"/>
    </sheetView>
  </sheetViews>
  <sheetFormatPr defaultRowHeight="12.75"/>
  <cols>
    <col min="1" max="1" width="3.7109375" style="1" bestFit="1" customWidth="1"/>
    <col min="2" max="2" width="2.5703125" style="1" customWidth="1"/>
    <col min="3" max="3" width="23.42578125" style="1" customWidth="1"/>
    <col min="4" max="5" width="1.28515625" style="1" customWidth="1"/>
    <col min="6" max="6" width="12.42578125" style="1" bestFit="1" customWidth="1"/>
    <col min="7" max="7" width="1.28515625" style="1" customWidth="1"/>
    <col min="8" max="8" width="18.85546875" style="1" bestFit="1" customWidth="1"/>
    <col min="9" max="9" width="1.28515625" style="1" customWidth="1"/>
    <col min="10" max="10" width="18.85546875" style="1" bestFit="1" customWidth="1"/>
    <col min="11" max="11" width="1.28515625" style="1" customWidth="1"/>
    <col min="12" max="12" width="11.5703125" style="1" bestFit="1" customWidth="1"/>
    <col min="13" max="13" width="1.28515625" style="1" customWidth="1"/>
    <col min="14" max="14" width="15.5703125" style="1" bestFit="1" customWidth="1"/>
    <col min="15" max="15" width="1.28515625" style="1" customWidth="1"/>
    <col min="16" max="16" width="12.42578125" style="1" bestFit="1" customWidth="1"/>
    <col min="17" max="17" width="1.28515625" style="1" customWidth="1"/>
    <col min="18" max="18" width="20.42578125" style="1" customWidth="1"/>
    <col min="19" max="19" width="1.28515625" style="1" customWidth="1"/>
    <col min="20" max="20" width="15.85546875" style="1" customWidth="1"/>
    <col min="21" max="21" width="1.28515625" style="1" customWidth="1"/>
    <col min="22" max="22" width="17" style="1" bestFit="1" customWidth="1"/>
    <col min="23" max="23" width="1.28515625" style="1" customWidth="1"/>
    <col min="24" max="24" width="22.5703125" style="1" customWidth="1"/>
    <col min="25" max="25" width="1.28515625" style="1" customWidth="1"/>
    <col min="26" max="26" width="26.5703125" style="1" customWidth="1"/>
    <col min="27" max="27" width="1.28515625" style="1" customWidth="1"/>
    <col min="28" max="28" width="19.5703125" style="1" bestFit="1" customWidth="1"/>
    <col min="29" max="29" width="0.28515625" style="1" customWidth="1"/>
    <col min="30" max="16384" width="9.140625" style="1"/>
  </cols>
  <sheetData>
    <row r="1" spans="1:28" ht="25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25.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25.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24">
      <c r="A4" s="2" t="s">
        <v>3</v>
      </c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ht="24">
      <c r="A5" s="32" t="s">
        <v>5</v>
      </c>
      <c r="B5" s="32"/>
      <c r="C5" s="32" t="s">
        <v>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21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28" ht="21">
      <c r="F7" s="3"/>
      <c r="G7" s="3"/>
      <c r="H7" s="3"/>
      <c r="I7" s="3"/>
      <c r="J7" s="3"/>
      <c r="L7" s="27" t="s">
        <v>10</v>
      </c>
      <c r="M7" s="27"/>
      <c r="N7" s="27"/>
      <c r="O7" s="3"/>
      <c r="P7" s="27" t="s">
        <v>11</v>
      </c>
      <c r="Q7" s="27"/>
      <c r="R7" s="27"/>
      <c r="T7" s="3"/>
      <c r="U7" s="3"/>
      <c r="V7" s="3"/>
      <c r="W7" s="3"/>
      <c r="X7" s="3"/>
      <c r="Y7" s="3"/>
      <c r="Z7" s="3"/>
      <c r="AA7" s="3"/>
      <c r="AB7" s="3"/>
    </row>
    <row r="8" spans="1:28" ht="21">
      <c r="A8" s="28" t="s">
        <v>12</v>
      </c>
      <c r="B8" s="28"/>
      <c r="C8" s="28"/>
      <c r="E8" s="28" t="s">
        <v>13</v>
      </c>
      <c r="F8" s="28"/>
      <c r="H8" s="4" t="s">
        <v>14</v>
      </c>
      <c r="J8" s="4" t="s">
        <v>15</v>
      </c>
      <c r="L8" s="5" t="s">
        <v>13</v>
      </c>
      <c r="M8" s="3"/>
      <c r="N8" s="5" t="s">
        <v>14</v>
      </c>
      <c r="P8" s="5" t="s">
        <v>13</v>
      </c>
      <c r="Q8" s="3"/>
      <c r="R8" s="5" t="s">
        <v>16</v>
      </c>
      <c r="T8" s="4" t="s">
        <v>13</v>
      </c>
      <c r="V8" s="4" t="s">
        <v>17</v>
      </c>
      <c r="X8" s="4" t="s">
        <v>14</v>
      </c>
      <c r="Z8" s="4" t="s">
        <v>15</v>
      </c>
      <c r="AB8" s="4" t="s">
        <v>18</v>
      </c>
    </row>
    <row r="9" spans="1:28" ht="18.75">
      <c r="A9" s="29" t="s">
        <v>19</v>
      </c>
      <c r="B9" s="29"/>
      <c r="C9" s="29"/>
      <c r="E9" s="30">
        <v>4285713</v>
      </c>
      <c r="F9" s="30"/>
      <c r="H9" s="6">
        <v>11155342516</v>
      </c>
      <c r="J9" s="6">
        <v>10437521868.7425</v>
      </c>
      <c r="L9" s="6">
        <v>0</v>
      </c>
      <c r="N9" s="6">
        <v>0</v>
      </c>
      <c r="P9" s="6">
        <v>0</v>
      </c>
      <c r="R9" s="6">
        <v>0</v>
      </c>
      <c r="T9" s="6">
        <v>4285713</v>
      </c>
      <c r="V9" s="6">
        <v>2604</v>
      </c>
      <c r="X9" s="6">
        <v>11155342516</v>
      </c>
      <c r="Z9" s="6">
        <v>11093594671.920601</v>
      </c>
      <c r="AB9" s="7">
        <v>0.53</v>
      </c>
    </row>
    <row r="10" spans="1:28" ht="18.75">
      <c r="A10" s="22" t="s">
        <v>20</v>
      </c>
      <c r="B10" s="22"/>
      <c r="C10" s="22"/>
      <c r="E10" s="23">
        <v>48477827</v>
      </c>
      <c r="F10" s="23"/>
      <c r="H10" s="8">
        <v>78777686875</v>
      </c>
      <c r="J10" s="8">
        <v>81921952679.895004</v>
      </c>
      <c r="L10" s="8">
        <v>0</v>
      </c>
      <c r="N10" s="8">
        <v>0</v>
      </c>
      <c r="P10" s="8">
        <v>0</v>
      </c>
      <c r="R10" s="8">
        <v>0</v>
      </c>
      <c r="T10" s="8">
        <v>48477827</v>
      </c>
      <c r="V10" s="8">
        <v>1740</v>
      </c>
      <c r="X10" s="8">
        <v>78777686875</v>
      </c>
      <c r="Z10" s="8">
        <v>83849528037.069</v>
      </c>
      <c r="AB10" s="9">
        <v>3.98</v>
      </c>
    </row>
    <row r="11" spans="1:28" ht="18.75">
      <c r="A11" s="22" t="s">
        <v>21</v>
      </c>
      <c r="B11" s="22"/>
      <c r="C11" s="22"/>
      <c r="E11" s="23">
        <v>10056657</v>
      </c>
      <c r="F11" s="23"/>
      <c r="H11" s="8">
        <v>24022272000</v>
      </c>
      <c r="J11" s="8">
        <v>19513792426.939201</v>
      </c>
      <c r="L11" s="8">
        <v>0</v>
      </c>
      <c r="N11" s="8">
        <v>0</v>
      </c>
      <c r="P11" s="8">
        <v>0</v>
      </c>
      <c r="R11" s="8">
        <v>0</v>
      </c>
      <c r="T11" s="8">
        <v>10056657</v>
      </c>
      <c r="V11" s="8">
        <v>2104</v>
      </c>
      <c r="X11" s="8">
        <v>24022272000</v>
      </c>
      <c r="Z11" s="8">
        <v>21033309050.3484</v>
      </c>
      <c r="AB11" s="9">
        <v>1</v>
      </c>
    </row>
    <row r="12" spans="1:28" ht="18.75">
      <c r="A12" s="22" t="s">
        <v>22</v>
      </c>
      <c r="B12" s="22"/>
      <c r="C12" s="22"/>
      <c r="E12" s="23">
        <v>8278845</v>
      </c>
      <c r="F12" s="23"/>
      <c r="H12" s="8">
        <v>43999915558</v>
      </c>
      <c r="J12" s="8">
        <v>19767465265.144501</v>
      </c>
      <c r="L12" s="8">
        <v>0</v>
      </c>
      <c r="N12" s="8">
        <v>0</v>
      </c>
      <c r="P12" s="8">
        <v>0</v>
      </c>
      <c r="R12" s="8">
        <v>0</v>
      </c>
      <c r="T12" s="8">
        <v>8278845</v>
      </c>
      <c r="V12" s="8">
        <v>2800</v>
      </c>
      <c r="X12" s="8">
        <v>43999915558</v>
      </c>
      <c r="Z12" s="8">
        <v>23042840442.299999</v>
      </c>
      <c r="AB12" s="9">
        <v>1.0900000000000001</v>
      </c>
    </row>
    <row r="13" spans="1:28" ht="18.75">
      <c r="A13" s="22" t="s">
        <v>23</v>
      </c>
      <c r="B13" s="22"/>
      <c r="C13" s="22"/>
      <c r="E13" s="23">
        <v>1562500</v>
      </c>
      <c r="F13" s="23"/>
      <c r="H13" s="8">
        <v>3543839888</v>
      </c>
      <c r="J13" s="8">
        <v>3791368828.125</v>
      </c>
      <c r="L13" s="8">
        <v>0</v>
      </c>
      <c r="N13" s="8">
        <v>0</v>
      </c>
      <c r="P13" s="8">
        <v>0</v>
      </c>
      <c r="R13" s="8">
        <v>0</v>
      </c>
      <c r="T13" s="8">
        <v>1562500</v>
      </c>
      <c r="V13" s="8">
        <v>2563</v>
      </c>
      <c r="X13" s="8">
        <v>3543839888</v>
      </c>
      <c r="Z13" s="8">
        <v>3980859609.375</v>
      </c>
      <c r="AB13" s="9">
        <v>0.19</v>
      </c>
    </row>
    <row r="14" spans="1:28" ht="18.75">
      <c r="A14" s="22" t="s">
        <v>24</v>
      </c>
      <c r="B14" s="22"/>
      <c r="C14" s="22"/>
      <c r="E14" s="23">
        <v>20234000</v>
      </c>
      <c r="F14" s="23"/>
      <c r="H14" s="8">
        <v>43839071352</v>
      </c>
      <c r="J14" s="8">
        <v>35460290375.099998</v>
      </c>
      <c r="L14" s="8">
        <v>0</v>
      </c>
      <c r="N14" s="8">
        <v>0</v>
      </c>
      <c r="P14" s="8">
        <v>0</v>
      </c>
      <c r="R14" s="8">
        <v>0</v>
      </c>
      <c r="T14" s="8">
        <v>20234000</v>
      </c>
      <c r="V14" s="8">
        <v>1861</v>
      </c>
      <c r="X14" s="8">
        <v>43839071352</v>
      </c>
      <c r="Z14" s="8">
        <v>37431423929.699997</v>
      </c>
      <c r="AB14" s="9">
        <v>1.78</v>
      </c>
    </row>
    <row r="15" spans="1:28" ht="18.75">
      <c r="A15" s="22" t="s">
        <v>25</v>
      </c>
      <c r="B15" s="22"/>
      <c r="C15" s="22"/>
      <c r="E15" s="23">
        <v>10217646</v>
      </c>
      <c r="F15" s="23"/>
      <c r="H15" s="8">
        <v>48691588977</v>
      </c>
      <c r="J15" s="8">
        <v>56065817554.776001</v>
      </c>
      <c r="L15" s="8">
        <v>0</v>
      </c>
      <c r="N15" s="8">
        <v>0</v>
      </c>
      <c r="P15" s="8">
        <v>0</v>
      </c>
      <c r="R15" s="8">
        <v>0</v>
      </c>
      <c r="T15" s="8">
        <v>10217646</v>
      </c>
      <c r="V15" s="8">
        <v>5280</v>
      </c>
      <c r="X15" s="8">
        <v>48691588977</v>
      </c>
      <c r="Z15" s="8">
        <v>53628173313.264</v>
      </c>
      <c r="AB15" s="9">
        <v>2.54</v>
      </c>
    </row>
    <row r="16" spans="1:28" ht="18.75">
      <c r="A16" s="22" t="s">
        <v>26</v>
      </c>
      <c r="B16" s="22"/>
      <c r="C16" s="22"/>
      <c r="E16" s="23">
        <v>1596219</v>
      </c>
      <c r="F16" s="23"/>
      <c r="H16" s="8">
        <v>59672495390</v>
      </c>
      <c r="J16" s="8">
        <v>48395005656.974998</v>
      </c>
      <c r="L16" s="8">
        <v>0</v>
      </c>
      <c r="N16" s="8">
        <v>0</v>
      </c>
      <c r="P16" s="8">
        <v>0</v>
      </c>
      <c r="R16" s="8">
        <v>0</v>
      </c>
      <c r="T16" s="8">
        <v>1596219</v>
      </c>
      <c r="V16" s="8">
        <v>34450</v>
      </c>
      <c r="X16" s="8">
        <v>59672495390</v>
      </c>
      <c r="Z16" s="8">
        <v>54662555569.927498</v>
      </c>
      <c r="AB16" s="9">
        <v>2.59</v>
      </c>
    </row>
    <row r="17" spans="1:28" ht="18.75">
      <c r="A17" s="22" t="s">
        <v>27</v>
      </c>
      <c r="B17" s="22"/>
      <c r="C17" s="22"/>
      <c r="E17" s="23">
        <v>7100000</v>
      </c>
      <c r="F17" s="23"/>
      <c r="H17" s="8">
        <v>89502981447</v>
      </c>
      <c r="J17" s="8">
        <v>74812203000</v>
      </c>
      <c r="L17" s="8">
        <v>0</v>
      </c>
      <c r="N17" s="8">
        <v>0</v>
      </c>
      <c r="P17" s="8">
        <v>0</v>
      </c>
      <c r="R17" s="8">
        <v>0</v>
      </c>
      <c r="T17" s="8">
        <v>7100000</v>
      </c>
      <c r="V17" s="8">
        <v>11270</v>
      </c>
      <c r="X17" s="8">
        <v>89502981447</v>
      </c>
      <c r="Z17" s="8">
        <v>79540898850</v>
      </c>
      <c r="AB17" s="9">
        <v>3.77</v>
      </c>
    </row>
    <row r="18" spans="1:28" ht="18.75">
      <c r="A18" s="22" t="s">
        <v>28</v>
      </c>
      <c r="B18" s="22"/>
      <c r="C18" s="22"/>
      <c r="E18" s="23">
        <v>5672727</v>
      </c>
      <c r="F18" s="23"/>
      <c r="H18" s="8">
        <v>17648263601</v>
      </c>
      <c r="J18" s="8">
        <v>12146350586.9499</v>
      </c>
      <c r="L18" s="8">
        <v>0</v>
      </c>
      <c r="N18" s="8">
        <v>0</v>
      </c>
      <c r="P18" s="8">
        <v>0</v>
      </c>
      <c r="R18" s="8">
        <v>0</v>
      </c>
      <c r="T18" s="8">
        <v>5672727</v>
      </c>
      <c r="V18" s="8">
        <v>2251</v>
      </c>
      <c r="X18" s="8">
        <v>17648263601</v>
      </c>
      <c r="Z18" s="8">
        <v>12693331091.5618</v>
      </c>
      <c r="AB18" s="9">
        <v>0.6</v>
      </c>
    </row>
    <row r="19" spans="1:28" ht="18.75">
      <c r="A19" s="22" t="s">
        <v>29</v>
      </c>
      <c r="B19" s="22"/>
      <c r="C19" s="22"/>
      <c r="E19" s="23">
        <v>585000</v>
      </c>
      <c r="F19" s="23"/>
      <c r="H19" s="8">
        <v>89185237155</v>
      </c>
      <c r="J19" s="8">
        <v>112779843345</v>
      </c>
      <c r="L19" s="8">
        <v>0</v>
      </c>
      <c r="N19" s="8">
        <v>0</v>
      </c>
      <c r="P19" s="8">
        <v>0</v>
      </c>
      <c r="R19" s="8">
        <v>0</v>
      </c>
      <c r="T19" s="8">
        <v>585000</v>
      </c>
      <c r="V19" s="8">
        <v>194630</v>
      </c>
      <c r="X19" s="8">
        <v>89185237155</v>
      </c>
      <c r="Z19" s="8">
        <v>113181091627.5</v>
      </c>
      <c r="AB19" s="9">
        <v>5.37</v>
      </c>
    </row>
    <row r="20" spans="1:28" ht="18.75">
      <c r="A20" s="22" t="s">
        <v>30</v>
      </c>
      <c r="B20" s="22"/>
      <c r="C20" s="22"/>
      <c r="E20" s="23">
        <v>3700000</v>
      </c>
      <c r="F20" s="23"/>
      <c r="H20" s="8">
        <v>60096063512</v>
      </c>
      <c r="J20" s="8">
        <v>39391219350</v>
      </c>
      <c r="L20" s="8">
        <v>0</v>
      </c>
      <c r="N20" s="8">
        <v>0</v>
      </c>
      <c r="P20" s="8">
        <v>0</v>
      </c>
      <c r="R20" s="8">
        <v>0</v>
      </c>
      <c r="T20" s="8">
        <v>3700000</v>
      </c>
      <c r="V20" s="8">
        <v>11140</v>
      </c>
      <c r="X20" s="8">
        <v>60096063512</v>
      </c>
      <c r="Z20" s="8">
        <v>40972752900</v>
      </c>
      <c r="AB20" s="9">
        <v>1.94</v>
      </c>
    </row>
    <row r="21" spans="1:28" ht="18.75">
      <c r="A21" s="22" t="s">
        <v>31</v>
      </c>
      <c r="B21" s="22"/>
      <c r="C21" s="22"/>
      <c r="E21" s="23">
        <v>563357</v>
      </c>
      <c r="F21" s="23"/>
      <c r="H21" s="8">
        <v>19365296036</v>
      </c>
      <c r="J21" s="8">
        <v>13529721424.535999</v>
      </c>
      <c r="L21" s="8">
        <v>0</v>
      </c>
      <c r="N21" s="8">
        <v>0</v>
      </c>
      <c r="P21" s="8">
        <v>-563357</v>
      </c>
      <c r="R21" s="8">
        <v>13053834970</v>
      </c>
      <c r="T21" s="8">
        <v>0</v>
      </c>
      <c r="V21" s="8">
        <v>0</v>
      </c>
      <c r="X21" s="8">
        <v>0</v>
      </c>
      <c r="Z21" s="8">
        <v>0</v>
      </c>
      <c r="AB21" s="9">
        <v>0</v>
      </c>
    </row>
    <row r="22" spans="1:28" ht="18.75">
      <c r="A22" s="22" t="s">
        <v>32</v>
      </c>
      <c r="B22" s="22"/>
      <c r="C22" s="22"/>
      <c r="E22" s="23">
        <v>360000</v>
      </c>
      <c r="F22" s="23"/>
      <c r="H22" s="8">
        <v>50205347242</v>
      </c>
      <c r="J22" s="8">
        <v>63612838080</v>
      </c>
      <c r="L22" s="8">
        <v>0</v>
      </c>
      <c r="N22" s="8">
        <v>0</v>
      </c>
      <c r="P22" s="8">
        <v>0</v>
      </c>
      <c r="R22" s="8">
        <v>0</v>
      </c>
      <c r="T22" s="8">
        <v>360000</v>
      </c>
      <c r="V22" s="8">
        <v>186160</v>
      </c>
      <c r="X22" s="8">
        <v>50205347242</v>
      </c>
      <c r="Z22" s="8">
        <v>66618845280</v>
      </c>
      <c r="AB22" s="9">
        <v>3.16</v>
      </c>
    </row>
    <row r="23" spans="1:28" ht="18.75">
      <c r="A23" s="22" t="s">
        <v>33</v>
      </c>
      <c r="B23" s="22"/>
      <c r="C23" s="22"/>
      <c r="E23" s="23">
        <v>1100000</v>
      </c>
      <c r="F23" s="23"/>
      <c r="H23" s="8">
        <v>49124777633</v>
      </c>
      <c r="J23" s="8">
        <v>59319933750</v>
      </c>
      <c r="L23" s="8">
        <v>0</v>
      </c>
      <c r="N23" s="8">
        <v>0</v>
      </c>
      <c r="P23" s="8">
        <v>0</v>
      </c>
      <c r="R23" s="8">
        <v>0</v>
      </c>
      <c r="T23" s="8">
        <v>1980000</v>
      </c>
      <c r="V23" s="8">
        <v>31889</v>
      </c>
      <c r="X23" s="8">
        <v>49124777633</v>
      </c>
      <c r="Z23" s="8">
        <v>62764535691</v>
      </c>
      <c r="AB23" s="9">
        <v>2.98</v>
      </c>
    </row>
    <row r="24" spans="1:28" ht="18.75">
      <c r="A24" s="22" t="s">
        <v>34</v>
      </c>
      <c r="B24" s="22"/>
      <c r="C24" s="22"/>
      <c r="E24" s="23">
        <v>2126133</v>
      </c>
      <c r="F24" s="23"/>
      <c r="H24" s="8">
        <v>5462446812</v>
      </c>
      <c r="J24" s="8">
        <v>4795491812.1268501</v>
      </c>
      <c r="L24" s="8">
        <v>0</v>
      </c>
      <c r="N24" s="8">
        <v>0</v>
      </c>
      <c r="P24" s="8">
        <v>-2126133</v>
      </c>
      <c r="R24" s="8">
        <v>4903279443</v>
      </c>
      <c r="T24" s="8">
        <v>0</v>
      </c>
      <c r="V24" s="8">
        <v>0</v>
      </c>
      <c r="X24" s="8">
        <v>0</v>
      </c>
      <c r="Z24" s="8">
        <v>0</v>
      </c>
      <c r="AB24" s="9">
        <v>0</v>
      </c>
    </row>
    <row r="25" spans="1:28" ht="18.75">
      <c r="A25" s="22" t="s">
        <v>35</v>
      </c>
      <c r="B25" s="22"/>
      <c r="C25" s="22"/>
      <c r="E25" s="23">
        <v>5116551</v>
      </c>
      <c r="F25" s="23"/>
      <c r="H25" s="8">
        <v>21837609234</v>
      </c>
      <c r="J25" s="8">
        <v>35958780177.358498</v>
      </c>
      <c r="L25" s="8">
        <v>0</v>
      </c>
      <c r="N25" s="8">
        <v>0</v>
      </c>
      <c r="P25" s="8">
        <v>0</v>
      </c>
      <c r="R25" s="8">
        <v>0</v>
      </c>
      <c r="T25" s="8">
        <v>5116551</v>
      </c>
      <c r="V25" s="8">
        <v>7500</v>
      </c>
      <c r="X25" s="8">
        <v>21837609234</v>
      </c>
      <c r="Z25" s="8">
        <v>38145806411.625</v>
      </c>
      <c r="AB25" s="9">
        <v>1.81</v>
      </c>
    </row>
    <row r="26" spans="1:28" ht="18.75">
      <c r="A26" s="22" t="s">
        <v>36</v>
      </c>
      <c r="B26" s="22"/>
      <c r="C26" s="22"/>
      <c r="E26" s="23">
        <v>2000792</v>
      </c>
      <c r="F26" s="23"/>
      <c r="H26" s="8">
        <v>33373670567</v>
      </c>
      <c r="J26" s="8">
        <v>22951759298.903999</v>
      </c>
      <c r="L26" s="8">
        <v>0</v>
      </c>
      <c r="N26" s="8">
        <v>0</v>
      </c>
      <c r="P26" s="8">
        <v>0</v>
      </c>
      <c r="R26" s="8">
        <v>0</v>
      </c>
      <c r="T26" s="8">
        <v>2000792</v>
      </c>
      <c r="V26" s="8">
        <v>13240</v>
      </c>
      <c r="X26" s="8">
        <v>33373670567</v>
      </c>
      <c r="Z26" s="8">
        <v>26332867687.824001</v>
      </c>
      <c r="AB26" s="9">
        <v>1.25</v>
      </c>
    </row>
    <row r="27" spans="1:28" ht="18.75">
      <c r="A27" s="22" t="s">
        <v>37</v>
      </c>
      <c r="B27" s="22"/>
      <c r="C27" s="22"/>
      <c r="E27" s="23">
        <v>725000</v>
      </c>
      <c r="F27" s="23"/>
      <c r="H27" s="8">
        <v>20203475406</v>
      </c>
      <c r="J27" s="8">
        <v>17721674887.5</v>
      </c>
      <c r="L27" s="8">
        <v>0</v>
      </c>
      <c r="N27" s="8">
        <v>0</v>
      </c>
      <c r="P27" s="8">
        <v>0</v>
      </c>
      <c r="R27" s="8">
        <v>0</v>
      </c>
      <c r="T27" s="8">
        <v>725000</v>
      </c>
      <c r="V27" s="8">
        <v>27050</v>
      </c>
      <c r="X27" s="8">
        <v>20203475406</v>
      </c>
      <c r="Z27" s="8">
        <v>19494563062.5</v>
      </c>
      <c r="AB27" s="9">
        <v>0.92</v>
      </c>
    </row>
    <row r="28" spans="1:28" ht="18.75">
      <c r="A28" s="22" t="s">
        <v>38</v>
      </c>
      <c r="B28" s="22"/>
      <c r="C28" s="22"/>
      <c r="E28" s="23">
        <v>14000000</v>
      </c>
      <c r="F28" s="23"/>
      <c r="H28" s="8">
        <v>50474796962</v>
      </c>
      <c r="J28" s="8">
        <v>30421906200</v>
      </c>
      <c r="L28" s="8">
        <v>0</v>
      </c>
      <c r="N28" s="8">
        <v>0</v>
      </c>
      <c r="P28" s="8">
        <v>0</v>
      </c>
      <c r="R28" s="8">
        <v>0</v>
      </c>
      <c r="T28" s="8">
        <v>14000000</v>
      </c>
      <c r="V28" s="8">
        <v>2433</v>
      </c>
      <c r="X28" s="8">
        <v>50474796962</v>
      </c>
      <c r="Z28" s="8">
        <v>33859331100</v>
      </c>
      <c r="AB28" s="9">
        <v>1.61</v>
      </c>
    </row>
    <row r="29" spans="1:28" ht="18.75">
      <c r="A29" s="22" t="s">
        <v>39</v>
      </c>
      <c r="B29" s="22"/>
      <c r="C29" s="22"/>
      <c r="E29" s="23">
        <v>40000000</v>
      </c>
      <c r="F29" s="23"/>
      <c r="H29" s="8">
        <v>49685516488</v>
      </c>
      <c r="J29" s="8">
        <v>43618914000</v>
      </c>
      <c r="L29" s="8">
        <v>0</v>
      </c>
      <c r="N29" s="8">
        <v>0</v>
      </c>
      <c r="P29" s="8">
        <v>0</v>
      </c>
      <c r="R29" s="8">
        <v>0</v>
      </c>
      <c r="T29" s="8">
        <v>40000000</v>
      </c>
      <c r="V29" s="8">
        <v>1152</v>
      </c>
      <c r="X29" s="8">
        <v>49685516488</v>
      </c>
      <c r="Z29" s="8">
        <v>45805824000</v>
      </c>
      <c r="AB29" s="9">
        <v>2.17</v>
      </c>
    </row>
    <row r="30" spans="1:28" ht="18.75">
      <c r="A30" s="22" t="s">
        <v>40</v>
      </c>
      <c r="B30" s="22"/>
      <c r="C30" s="22"/>
      <c r="E30" s="23">
        <v>653648</v>
      </c>
      <c r="F30" s="23"/>
      <c r="H30" s="8">
        <v>22922672256</v>
      </c>
      <c r="J30" s="8">
        <v>15464259306.719999</v>
      </c>
      <c r="L30" s="8">
        <v>0</v>
      </c>
      <c r="N30" s="8">
        <v>0</v>
      </c>
      <c r="P30" s="8">
        <v>0</v>
      </c>
      <c r="R30" s="8">
        <v>0</v>
      </c>
      <c r="T30" s="8">
        <v>653648</v>
      </c>
      <c r="V30" s="8">
        <v>19970</v>
      </c>
      <c r="X30" s="8">
        <v>22922672256</v>
      </c>
      <c r="Z30" s="8">
        <v>12975683124.167999</v>
      </c>
      <c r="AB30" s="9">
        <v>0.62</v>
      </c>
    </row>
    <row r="31" spans="1:28" ht="18.75">
      <c r="A31" s="22" t="s">
        <v>41</v>
      </c>
      <c r="B31" s="22"/>
      <c r="C31" s="22"/>
      <c r="E31" s="23">
        <v>20654069</v>
      </c>
      <c r="F31" s="23"/>
      <c r="H31" s="8">
        <v>105846613461</v>
      </c>
      <c r="J31" s="8">
        <v>167329094909.017</v>
      </c>
      <c r="L31" s="8">
        <v>0</v>
      </c>
      <c r="N31" s="8">
        <v>0</v>
      </c>
      <c r="P31" s="8">
        <v>0</v>
      </c>
      <c r="R31" s="8">
        <v>0</v>
      </c>
      <c r="T31" s="8">
        <v>20654069</v>
      </c>
      <c r="V31" s="8">
        <v>8730</v>
      </c>
      <c r="X31" s="8">
        <v>105846613461</v>
      </c>
      <c r="Z31" s="8">
        <v>179237177736.89801</v>
      </c>
      <c r="AB31" s="9">
        <v>8.5</v>
      </c>
    </row>
    <row r="32" spans="1:28" ht="18.75">
      <c r="A32" s="22" t="s">
        <v>42</v>
      </c>
      <c r="B32" s="22"/>
      <c r="C32" s="22"/>
      <c r="E32" s="23">
        <v>1385293</v>
      </c>
      <c r="F32" s="23"/>
      <c r="H32" s="8">
        <v>8736083846</v>
      </c>
      <c r="J32" s="8">
        <v>7148269180.0201502</v>
      </c>
      <c r="L32" s="8">
        <v>0</v>
      </c>
      <c r="N32" s="8">
        <v>0</v>
      </c>
      <c r="P32" s="8">
        <v>0</v>
      </c>
      <c r="R32" s="8">
        <v>0</v>
      </c>
      <c r="T32" s="8">
        <v>1385293</v>
      </c>
      <c r="V32" s="8">
        <v>5170</v>
      </c>
      <c r="X32" s="8">
        <v>8736083846</v>
      </c>
      <c r="Z32" s="8">
        <v>7119351119.3804998</v>
      </c>
      <c r="AB32" s="9">
        <v>0.34</v>
      </c>
    </row>
    <row r="33" spans="1:28" ht="18.75">
      <c r="A33" s="22" t="s">
        <v>43</v>
      </c>
      <c r="B33" s="22"/>
      <c r="C33" s="22"/>
      <c r="E33" s="23">
        <v>900000</v>
      </c>
      <c r="F33" s="23"/>
      <c r="H33" s="8">
        <v>22052445696</v>
      </c>
      <c r="J33" s="8">
        <v>25202149650</v>
      </c>
      <c r="L33" s="8">
        <v>0</v>
      </c>
      <c r="N33" s="8">
        <v>0</v>
      </c>
      <c r="P33" s="8">
        <v>0</v>
      </c>
      <c r="R33" s="8">
        <v>0</v>
      </c>
      <c r="T33" s="8">
        <v>900000</v>
      </c>
      <c r="V33" s="8">
        <v>31320</v>
      </c>
      <c r="X33" s="8">
        <v>22052445696</v>
      </c>
      <c r="Z33" s="8">
        <v>28020281400</v>
      </c>
      <c r="AB33" s="9">
        <v>1.33</v>
      </c>
    </row>
    <row r="34" spans="1:28" ht="18.75">
      <c r="A34" s="22" t="s">
        <v>44</v>
      </c>
      <c r="B34" s="22"/>
      <c r="C34" s="22"/>
      <c r="E34" s="23">
        <v>5000000</v>
      </c>
      <c r="F34" s="23"/>
      <c r="H34" s="8">
        <v>23927183840</v>
      </c>
      <c r="J34" s="8">
        <v>15199024500</v>
      </c>
      <c r="L34" s="8">
        <v>0</v>
      </c>
      <c r="N34" s="8">
        <v>0</v>
      </c>
      <c r="P34" s="8">
        <v>0</v>
      </c>
      <c r="R34" s="8">
        <v>0</v>
      </c>
      <c r="T34" s="8">
        <v>5000000</v>
      </c>
      <c r="V34" s="8">
        <v>3391</v>
      </c>
      <c r="X34" s="8">
        <v>23927183840</v>
      </c>
      <c r="Z34" s="8">
        <v>16854117750</v>
      </c>
      <c r="AB34" s="9">
        <v>0.8</v>
      </c>
    </row>
    <row r="35" spans="1:28" ht="18.75">
      <c r="A35" s="22" t="s">
        <v>45</v>
      </c>
      <c r="B35" s="22"/>
      <c r="C35" s="22"/>
      <c r="E35" s="23">
        <v>4156719</v>
      </c>
      <c r="F35" s="23"/>
      <c r="H35" s="8">
        <v>69295030103</v>
      </c>
      <c r="J35" s="8">
        <v>70863568851.442505</v>
      </c>
      <c r="L35" s="8">
        <v>0</v>
      </c>
      <c r="N35" s="8">
        <v>0</v>
      </c>
      <c r="P35" s="8">
        <v>0</v>
      </c>
      <c r="R35" s="8">
        <v>0</v>
      </c>
      <c r="T35" s="8">
        <v>4156719</v>
      </c>
      <c r="V35" s="8">
        <v>17170</v>
      </c>
      <c r="X35" s="8">
        <v>69295030103</v>
      </c>
      <c r="Z35" s="8">
        <v>70946208581.8815</v>
      </c>
      <c r="AB35" s="9">
        <v>3.36</v>
      </c>
    </row>
    <row r="36" spans="1:28" ht="18.75">
      <c r="A36" s="22" t="s">
        <v>46</v>
      </c>
      <c r="B36" s="22"/>
      <c r="C36" s="22"/>
      <c r="E36" s="23">
        <v>494366</v>
      </c>
      <c r="F36" s="23"/>
      <c r="H36" s="8">
        <v>11267160043</v>
      </c>
      <c r="J36" s="8">
        <v>21494908605.402</v>
      </c>
      <c r="L36" s="8">
        <v>0</v>
      </c>
      <c r="N36" s="8">
        <v>0</v>
      </c>
      <c r="P36" s="8">
        <v>0</v>
      </c>
      <c r="R36" s="8">
        <v>0</v>
      </c>
      <c r="T36" s="8">
        <v>494366</v>
      </c>
      <c r="V36" s="8">
        <v>45510</v>
      </c>
      <c r="X36" s="8">
        <v>11267160043</v>
      </c>
      <c r="Z36" s="8">
        <v>22364730009.873001</v>
      </c>
      <c r="AB36" s="9">
        <v>1.06</v>
      </c>
    </row>
    <row r="37" spans="1:28" ht="18.75">
      <c r="A37" s="22" t="s">
        <v>47</v>
      </c>
      <c r="B37" s="22"/>
      <c r="C37" s="22"/>
      <c r="E37" s="23">
        <v>22457455</v>
      </c>
      <c r="F37" s="23"/>
      <c r="H37" s="8">
        <v>29461649709</v>
      </c>
      <c r="J37" s="8">
        <v>30092527076.426998</v>
      </c>
      <c r="L37" s="8">
        <v>0</v>
      </c>
      <c r="N37" s="8">
        <v>0</v>
      </c>
      <c r="P37" s="8">
        <v>-1</v>
      </c>
      <c r="R37" s="8">
        <v>1</v>
      </c>
      <c r="T37" s="8">
        <v>22457454</v>
      </c>
      <c r="V37" s="8">
        <v>1473</v>
      </c>
      <c r="X37" s="8">
        <v>29461648397</v>
      </c>
      <c r="Z37" s="8">
        <v>32883004755.035099</v>
      </c>
      <c r="AB37" s="9">
        <v>1.56</v>
      </c>
    </row>
    <row r="38" spans="1:28" ht="18.75">
      <c r="A38" s="22" t="s">
        <v>48</v>
      </c>
      <c r="B38" s="22"/>
      <c r="C38" s="22"/>
      <c r="E38" s="23">
        <v>1200000</v>
      </c>
      <c r="F38" s="23"/>
      <c r="H38" s="8">
        <v>30856608280</v>
      </c>
      <c r="J38" s="8">
        <v>23797557000</v>
      </c>
      <c r="L38" s="8">
        <v>0</v>
      </c>
      <c r="N38" s="8">
        <v>0</v>
      </c>
      <c r="P38" s="8">
        <v>0</v>
      </c>
      <c r="R38" s="8">
        <v>0</v>
      </c>
      <c r="T38" s="8">
        <v>1200000</v>
      </c>
      <c r="V38" s="8">
        <v>21600</v>
      </c>
      <c r="X38" s="8">
        <v>30856608280</v>
      </c>
      <c r="Z38" s="8">
        <v>25765776000</v>
      </c>
      <c r="AB38" s="9">
        <v>1.22</v>
      </c>
    </row>
    <row r="39" spans="1:28" ht="18.75">
      <c r="A39" s="22" t="s">
        <v>49</v>
      </c>
      <c r="B39" s="22"/>
      <c r="C39" s="22"/>
      <c r="E39" s="23">
        <v>10180000</v>
      </c>
      <c r="F39" s="23"/>
      <c r="H39" s="8">
        <v>41930149659</v>
      </c>
      <c r="J39" s="8">
        <v>39101473656</v>
      </c>
      <c r="L39" s="8">
        <v>0</v>
      </c>
      <c r="N39" s="8">
        <v>0</v>
      </c>
      <c r="P39" s="8">
        <v>0</v>
      </c>
      <c r="R39" s="8">
        <v>0</v>
      </c>
      <c r="T39" s="8">
        <v>10180000</v>
      </c>
      <c r="V39" s="8">
        <v>3584</v>
      </c>
      <c r="X39" s="8">
        <v>41930149659</v>
      </c>
      <c r="Z39" s="8">
        <v>36268033536</v>
      </c>
      <c r="AB39" s="9">
        <v>1.72</v>
      </c>
    </row>
    <row r="40" spans="1:28" ht="18.75">
      <c r="A40" s="22" t="s">
        <v>50</v>
      </c>
      <c r="B40" s="22"/>
      <c r="C40" s="22"/>
      <c r="E40" s="23">
        <v>4700000</v>
      </c>
      <c r="F40" s="23"/>
      <c r="H40" s="8">
        <v>14517274782</v>
      </c>
      <c r="J40" s="8">
        <v>7732217925</v>
      </c>
      <c r="L40" s="8">
        <v>0</v>
      </c>
      <c r="N40" s="8">
        <v>0</v>
      </c>
      <c r="P40" s="8">
        <v>-4700000</v>
      </c>
      <c r="R40" s="8">
        <v>7796050395</v>
      </c>
      <c r="T40" s="8">
        <v>0</v>
      </c>
      <c r="V40" s="8">
        <v>0</v>
      </c>
      <c r="X40" s="8">
        <v>0</v>
      </c>
      <c r="Z40" s="8">
        <v>0</v>
      </c>
      <c r="AB40" s="9">
        <v>0</v>
      </c>
    </row>
    <row r="41" spans="1:28" ht="18.75">
      <c r="A41" s="22" t="s">
        <v>51</v>
      </c>
      <c r="B41" s="22"/>
      <c r="C41" s="22"/>
      <c r="E41" s="23">
        <v>3434904</v>
      </c>
      <c r="F41" s="23"/>
      <c r="H41" s="8">
        <v>33404366671</v>
      </c>
      <c r="J41" s="8">
        <v>41519910465.792</v>
      </c>
      <c r="L41" s="8">
        <v>0</v>
      </c>
      <c r="N41" s="8">
        <v>0</v>
      </c>
      <c r="P41" s="8">
        <v>0</v>
      </c>
      <c r="R41" s="8">
        <v>0</v>
      </c>
      <c r="T41" s="8">
        <v>3434904</v>
      </c>
      <c r="V41" s="8">
        <v>12660</v>
      </c>
      <c r="X41" s="8">
        <v>33404366671</v>
      </c>
      <c r="Z41" s="8">
        <v>43227143626.391998</v>
      </c>
      <c r="AB41" s="9">
        <v>2.0499999999999998</v>
      </c>
    </row>
    <row r="42" spans="1:28" ht="18.75">
      <c r="A42" s="22" t="s">
        <v>52</v>
      </c>
      <c r="B42" s="22"/>
      <c r="C42" s="22"/>
      <c r="E42" s="23">
        <v>40300000</v>
      </c>
      <c r="F42" s="23"/>
      <c r="H42" s="8">
        <v>113708579851</v>
      </c>
      <c r="J42" s="8">
        <v>174101694390</v>
      </c>
      <c r="L42" s="8">
        <v>0</v>
      </c>
      <c r="N42" s="8">
        <v>0</v>
      </c>
      <c r="P42" s="8">
        <v>0</v>
      </c>
      <c r="R42" s="8">
        <v>0</v>
      </c>
      <c r="T42" s="8">
        <v>40300000</v>
      </c>
      <c r="V42" s="8">
        <v>4177</v>
      </c>
      <c r="X42" s="8">
        <v>113708579851</v>
      </c>
      <c r="Z42" s="8">
        <v>167331518055</v>
      </c>
      <c r="AB42" s="9">
        <v>7.94</v>
      </c>
    </row>
    <row r="43" spans="1:28" ht="18.75">
      <c r="A43" s="22" t="s">
        <v>53</v>
      </c>
      <c r="B43" s="22"/>
      <c r="C43" s="22"/>
      <c r="E43" s="23">
        <v>1121634</v>
      </c>
      <c r="F43" s="23"/>
      <c r="H43" s="8">
        <v>10605512729</v>
      </c>
      <c r="J43" s="8">
        <v>11707082915.85</v>
      </c>
      <c r="L43" s="8">
        <v>0</v>
      </c>
      <c r="N43" s="8">
        <v>0</v>
      </c>
      <c r="P43" s="8">
        <v>0</v>
      </c>
      <c r="R43" s="8">
        <v>0</v>
      </c>
      <c r="T43" s="8">
        <v>1121634</v>
      </c>
      <c r="V43" s="8">
        <v>11630</v>
      </c>
      <c r="X43" s="8">
        <v>10605512729</v>
      </c>
      <c r="Z43" s="8">
        <v>12966988029.650999</v>
      </c>
      <c r="AB43" s="9">
        <v>0.62</v>
      </c>
    </row>
    <row r="44" spans="1:28" ht="18.75">
      <c r="A44" s="22" t="s">
        <v>54</v>
      </c>
      <c r="B44" s="22"/>
      <c r="C44" s="22"/>
      <c r="E44" s="23">
        <v>19100000</v>
      </c>
      <c r="F44" s="23"/>
      <c r="H44" s="8">
        <v>43163103951</v>
      </c>
      <c r="J44" s="8">
        <v>22517817030</v>
      </c>
      <c r="L44" s="8">
        <v>20000000</v>
      </c>
      <c r="N44" s="8">
        <v>25102772640</v>
      </c>
      <c r="P44" s="8">
        <v>0</v>
      </c>
      <c r="R44" s="8">
        <v>0</v>
      </c>
      <c r="T44" s="8">
        <v>39100000</v>
      </c>
      <c r="V44" s="8">
        <v>1259</v>
      </c>
      <c r="X44" s="8">
        <v>68265876591</v>
      </c>
      <c r="Z44" s="8">
        <v>48933999945</v>
      </c>
      <c r="AB44" s="9">
        <v>2.3199999999999998</v>
      </c>
    </row>
    <row r="45" spans="1:28" ht="18.75">
      <c r="A45" s="22" t="s">
        <v>55</v>
      </c>
      <c r="B45" s="22"/>
      <c r="C45" s="22"/>
      <c r="E45" s="23">
        <v>13200000</v>
      </c>
      <c r="F45" s="23"/>
      <c r="H45" s="8">
        <v>51456047930</v>
      </c>
      <c r="J45" s="8">
        <v>37409282460</v>
      </c>
      <c r="L45" s="8">
        <v>0</v>
      </c>
      <c r="N45" s="8">
        <v>0</v>
      </c>
      <c r="P45" s="8">
        <v>0</v>
      </c>
      <c r="R45" s="8">
        <v>0</v>
      </c>
      <c r="T45" s="8">
        <v>13200000</v>
      </c>
      <c r="V45" s="8">
        <v>3193</v>
      </c>
      <c r="X45" s="8">
        <v>51456047930</v>
      </c>
      <c r="Z45" s="8">
        <v>41896821780</v>
      </c>
      <c r="AB45" s="9">
        <v>1.99</v>
      </c>
    </row>
    <row r="46" spans="1:28" ht="18.75">
      <c r="A46" s="22" t="s">
        <v>56</v>
      </c>
      <c r="B46" s="22"/>
      <c r="C46" s="22"/>
      <c r="E46" s="23">
        <v>18418</v>
      </c>
      <c r="F46" s="23"/>
      <c r="H46" s="8">
        <v>85996913372</v>
      </c>
      <c r="J46" s="8">
        <v>86883437976.287994</v>
      </c>
      <c r="L46" s="8">
        <v>0</v>
      </c>
      <c r="N46" s="8">
        <v>0</v>
      </c>
      <c r="P46" s="8">
        <v>0</v>
      </c>
      <c r="R46" s="8">
        <v>0</v>
      </c>
      <c r="T46" s="8">
        <v>18418</v>
      </c>
      <c r="V46" s="8">
        <v>4969531</v>
      </c>
      <c r="X46" s="8">
        <v>85996913372</v>
      </c>
      <c r="Z46" s="8">
        <v>91309152785.300797</v>
      </c>
      <c r="AB46" s="9">
        <v>4.33</v>
      </c>
    </row>
    <row r="47" spans="1:28" ht="18.75">
      <c r="A47" s="22" t="s">
        <v>57</v>
      </c>
      <c r="B47" s="22"/>
      <c r="C47" s="22"/>
      <c r="E47" s="23">
        <v>2200000</v>
      </c>
      <c r="F47" s="23"/>
      <c r="H47" s="8">
        <v>19759758380</v>
      </c>
      <c r="J47" s="8">
        <v>50036500800</v>
      </c>
      <c r="L47" s="8">
        <v>0</v>
      </c>
      <c r="N47" s="8">
        <v>0</v>
      </c>
      <c r="P47" s="8">
        <v>0</v>
      </c>
      <c r="R47" s="8">
        <v>0</v>
      </c>
      <c r="T47" s="8">
        <v>2200000</v>
      </c>
      <c r="V47" s="8">
        <v>25000</v>
      </c>
      <c r="X47" s="8">
        <v>19759758380</v>
      </c>
      <c r="Z47" s="8">
        <v>54672750000</v>
      </c>
      <c r="AB47" s="9">
        <v>2.59</v>
      </c>
    </row>
    <row r="48" spans="1:28" ht="18.75">
      <c r="A48" s="22" t="s">
        <v>58</v>
      </c>
      <c r="B48" s="22"/>
      <c r="C48" s="22"/>
      <c r="E48" s="23">
        <v>4000000</v>
      </c>
      <c r="F48" s="23"/>
      <c r="H48" s="8">
        <v>29907131035</v>
      </c>
      <c r="J48" s="8">
        <v>17813376000</v>
      </c>
      <c r="L48" s="8">
        <v>0</v>
      </c>
      <c r="N48" s="8">
        <v>0</v>
      </c>
      <c r="P48" s="8">
        <v>0</v>
      </c>
      <c r="R48" s="8">
        <v>0</v>
      </c>
      <c r="T48" s="8">
        <v>4000000</v>
      </c>
      <c r="V48" s="8">
        <v>5231</v>
      </c>
      <c r="X48" s="8">
        <v>29907131035</v>
      </c>
      <c r="Z48" s="8">
        <v>20799502200</v>
      </c>
      <c r="AB48" s="9">
        <v>0.99</v>
      </c>
    </row>
    <row r="49" spans="1:28" ht="18.75">
      <c r="A49" s="22" t="s">
        <v>59</v>
      </c>
      <c r="B49" s="22"/>
      <c r="C49" s="22"/>
      <c r="E49" s="23">
        <v>13000000</v>
      </c>
      <c r="F49" s="23"/>
      <c r="H49" s="8">
        <v>52778512537</v>
      </c>
      <c r="J49" s="8">
        <v>82963413000</v>
      </c>
      <c r="L49" s="8">
        <v>0</v>
      </c>
      <c r="N49" s="8">
        <v>0</v>
      </c>
      <c r="P49" s="8">
        <v>0</v>
      </c>
      <c r="R49" s="8">
        <v>0</v>
      </c>
      <c r="T49" s="8">
        <v>13000000</v>
      </c>
      <c r="V49" s="8">
        <v>6200</v>
      </c>
      <c r="X49" s="8">
        <v>52778512537</v>
      </c>
      <c r="Z49" s="8">
        <v>80120430000</v>
      </c>
      <c r="AB49" s="9">
        <v>3.8</v>
      </c>
    </row>
    <row r="50" spans="1:28" ht="18.75">
      <c r="A50" s="22" t="s">
        <v>60</v>
      </c>
      <c r="B50" s="22"/>
      <c r="C50" s="22"/>
      <c r="E50" s="23">
        <v>3234807</v>
      </c>
      <c r="F50" s="23"/>
      <c r="H50" s="8">
        <v>40641729314</v>
      </c>
      <c r="J50" s="8">
        <v>35564092475.750999</v>
      </c>
      <c r="L50" s="8">
        <v>0</v>
      </c>
      <c r="N50" s="8">
        <v>0</v>
      </c>
      <c r="P50" s="8">
        <v>0</v>
      </c>
      <c r="R50" s="8">
        <v>0</v>
      </c>
      <c r="T50" s="8">
        <v>3234807</v>
      </c>
      <c r="V50" s="8">
        <v>12780</v>
      </c>
      <c r="X50" s="8">
        <v>40641729314</v>
      </c>
      <c r="Z50" s="8">
        <v>41094855500.913002</v>
      </c>
      <c r="AB50" s="9">
        <v>1.95</v>
      </c>
    </row>
    <row r="51" spans="1:28" ht="18.75">
      <c r="A51" s="22" t="s">
        <v>61</v>
      </c>
      <c r="B51" s="22"/>
      <c r="C51" s="22"/>
      <c r="E51" s="23">
        <v>7400000</v>
      </c>
      <c r="F51" s="23"/>
      <c r="H51" s="8">
        <v>25413957312</v>
      </c>
      <c r="J51" s="8">
        <v>33212204550</v>
      </c>
      <c r="L51" s="8">
        <v>6800000</v>
      </c>
      <c r="N51" s="8">
        <v>32815618867</v>
      </c>
      <c r="P51" s="8">
        <v>0</v>
      </c>
      <c r="R51" s="8">
        <v>0</v>
      </c>
      <c r="T51" s="8">
        <v>14200000</v>
      </c>
      <c r="V51" s="8">
        <v>4934</v>
      </c>
      <c r="X51" s="8">
        <v>58229576179</v>
      </c>
      <c r="Z51" s="8">
        <v>69645926340</v>
      </c>
      <c r="AB51" s="9">
        <v>3.3</v>
      </c>
    </row>
    <row r="52" spans="1:28" ht="18.75">
      <c r="A52" s="22" t="s">
        <v>62</v>
      </c>
      <c r="B52" s="22"/>
      <c r="C52" s="22"/>
      <c r="E52" s="23">
        <v>6980000</v>
      </c>
      <c r="F52" s="23"/>
      <c r="H52" s="8">
        <v>34133224267</v>
      </c>
      <c r="J52" s="8">
        <v>52732364400</v>
      </c>
      <c r="L52" s="8">
        <v>0</v>
      </c>
      <c r="N52" s="8">
        <v>0</v>
      </c>
      <c r="P52" s="8">
        <v>0</v>
      </c>
      <c r="R52" s="8">
        <v>0</v>
      </c>
      <c r="T52" s="8">
        <v>6980000</v>
      </c>
      <c r="V52" s="8">
        <v>7950</v>
      </c>
      <c r="X52" s="8">
        <v>34133224267</v>
      </c>
      <c r="Z52" s="8">
        <v>55160828550</v>
      </c>
      <c r="AB52" s="9">
        <v>2.62</v>
      </c>
    </row>
    <row r="53" spans="1:28" ht="18.75">
      <c r="A53" s="22" t="s">
        <v>63</v>
      </c>
      <c r="B53" s="22"/>
      <c r="C53" s="22"/>
      <c r="E53" s="23">
        <v>3738379</v>
      </c>
      <c r="F53" s="23"/>
      <c r="H53" s="8">
        <v>15622939272</v>
      </c>
      <c r="J53" s="8">
        <v>19584034848.886501</v>
      </c>
      <c r="L53" s="8">
        <v>0</v>
      </c>
      <c r="N53" s="8">
        <v>0</v>
      </c>
      <c r="P53" s="8">
        <v>0</v>
      </c>
      <c r="R53" s="8">
        <v>0</v>
      </c>
      <c r="T53" s="8">
        <v>3738379</v>
      </c>
      <c r="V53" s="8">
        <v>5440</v>
      </c>
      <c r="X53" s="8">
        <v>15622939148</v>
      </c>
      <c r="Z53" s="8">
        <v>20215777854.528</v>
      </c>
      <c r="AB53" s="9">
        <v>0.96</v>
      </c>
    </row>
    <row r="54" spans="1:28" ht="18.75">
      <c r="A54" s="24" t="s">
        <v>64</v>
      </c>
      <c r="B54" s="24"/>
      <c r="C54" s="24"/>
      <c r="D54" s="10"/>
      <c r="E54" s="23">
        <v>0</v>
      </c>
      <c r="F54" s="25"/>
      <c r="H54" s="11">
        <v>0</v>
      </c>
      <c r="J54" s="11">
        <v>0</v>
      </c>
      <c r="L54" s="11">
        <v>5050000</v>
      </c>
      <c r="N54" s="11">
        <v>20162741159</v>
      </c>
      <c r="P54" s="11">
        <v>-5050000</v>
      </c>
      <c r="R54" s="11">
        <v>21701254821</v>
      </c>
      <c r="T54" s="11">
        <v>0</v>
      </c>
      <c r="V54" s="11">
        <v>0</v>
      </c>
      <c r="X54" s="11">
        <v>0</v>
      </c>
      <c r="Z54" s="11">
        <v>0</v>
      </c>
      <c r="AB54" s="12">
        <v>0</v>
      </c>
    </row>
    <row r="55" spans="1:28" ht="21">
      <c r="A55" s="26" t="s">
        <v>65</v>
      </c>
      <c r="B55" s="26"/>
      <c r="C55" s="26"/>
      <c r="D55" s="26"/>
      <c r="F55" s="13">
        <v>377268659</v>
      </c>
      <c r="H55" s="13">
        <v>1807272342947</v>
      </c>
      <c r="J55" s="13">
        <v>1895884112540.6699</v>
      </c>
      <c r="L55" s="13">
        <f>SUM(L9:L54)</f>
        <v>31850000</v>
      </c>
      <c r="N55" s="13">
        <f>SUM(N9:N54)</f>
        <v>78081132666</v>
      </c>
      <c r="P55" s="13">
        <f>SUM(P9:P54)</f>
        <v>-12439491</v>
      </c>
      <c r="R55" s="13">
        <f>SUM(R9:R54)</f>
        <v>47454419630</v>
      </c>
      <c r="T55" s="13">
        <v>397559168</v>
      </c>
      <c r="V55" s="13"/>
      <c r="X55" s="13">
        <f>SUM(X9:X54)</f>
        <v>1825845715388</v>
      </c>
      <c r="Z55" s="13">
        <f>SUM(Z9:Z54)</f>
        <v>2007942191005.9363</v>
      </c>
      <c r="AB55" s="14">
        <v>95.25</v>
      </c>
    </row>
    <row r="56" spans="1:28">
      <c r="X56" s="21"/>
      <c r="Z56" s="21"/>
    </row>
    <row r="57" spans="1:28">
      <c r="V57" s="21"/>
      <c r="X57" s="21"/>
      <c r="Z57" s="21"/>
    </row>
    <row r="59" spans="1:28">
      <c r="Z59" s="21"/>
    </row>
  </sheetData>
  <mergeCells count="10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</mergeCells>
  <pageMargins left="0.39" right="0.39" top="0.39" bottom="0.39" header="0" footer="0"/>
  <pageSetup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1"/>
  <sheetViews>
    <sheetView rightToLeft="1" view="pageBreakPreview" zoomScale="115" zoomScaleNormal="100" zoomScaleSheetLayoutView="115" workbookViewId="0">
      <selection activeCell="I51" sqref="I51"/>
    </sheetView>
  </sheetViews>
  <sheetFormatPr defaultRowHeight="12.75"/>
  <cols>
    <col min="1" max="1" width="25.85546875" style="1" bestFit="1" customWidth="1"/>
    <col min="2" max="2" width="1.28515625" style="1" customWidth="1"/>
    <col min="3" max="3" width="12" style="1" bestFit="1" customWidth="1"/>
    <col min="4" max="4" width="1.28515625" style="1" customWidth="1"/>
    <col min="5" max="5" width="17.85546875" style="1" bestFit="1" customWidth="1"/>
    <col min="6" max="6" width="1.28515625" style="1" customWidth="1"/>
    <col min="7" max="7" width="17.85546875" style="1" bestFit="1" customWidth="1"/>
    <col min="8" max="8" width="1.28515625" style="1" customWidth="1"/>
    <col min="9" max="9" width="26.28515625" style="1" bestFit="1" customWidth="1"/>
    <col min="10" max="10" width="1.28515625" style="1" customWidth="1"/>
    <col min="11" max="11" width="12" style="1" bestFit="1" customWidth="1"/>
    <col min="12" max="12" width="1.28515625" style="1" customWidth="1"/>
    <col min="13" max="13" width="17.85546875" style="1" bestFit="1" customWidth="1"/>
    <col min="14" max="14" width="1.28515625" style="1" customWidth="1"/>
    <col min="15" max="15" width="17.85546875" style="1" bestFit="1" customWidth="1"/>
    <col min="16" max="16" width="1.28515625" style="1" customWidth="1"/>
    <col min="17" max="17" width="14.28515625" style="1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5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5.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5.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5" spans="1:18" ht="24">
      <c r="A5" s="32" t="s">
        <v>139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21">
      <c r="A6" s="28" t="s">
        <v>84</v>
      </c>
      <c r="C6" s="28" t="s">
        <v>96</v>
      </c>
      <c r="D6" s="28"/>
      <c r="E6" s="28"/>
      <c r="F6" s="28"/>
      <c r="G6" s="28"/>
      <c r="H6" s="28"/>
      <c r="I6" s="28"/>
      <c r="K6" s="28" t="s">
        <v>97</v>
      </c>
      <c r="L6" s="28"/>
      <c r="M6" s="28"/>
      <c r="N6" s="28"/>
      <c r="O6" s="28"/>
      <c r="P6" s="28"/>
      <c r="Q6" s="28"/>
      <c r="R6" s="28"/>
    </row>
    <row r="7" spans="1:18" ht="21">
      <c r="A7" s="28"/>
      <c r="C7" s="15" t="s">
        <v>13</v>
      </c>
      <c r="D7" s="3"/>
      <c r="E7" s="15" t="s">
        <v>15</v>
      </c>
      <c r="F7" s="3"/>
      <c r="G7" s="15" t="s">
        <v>137</v>
      </c>
      <c r="H7" s="3"/>
      <c r="I7" s="15" t="s">
        <v>140</v>
      </c>
      <c r="K7" s="15" t="s">
        <v>13</v>
      </c>
      <c r="L7" s="3"/>
      <c r="M7" s="15" t="s">
        <v>15</v>
      </c>
      <c r="N7" s="3"/>
      <c r="O7" s="15" t="s">
        <v>137</v>
      </c>
      <c r="P7" s="3"/>
      <c r="Q7" s="34" t="s">
        <v>140</v>
      </c>
      <c r="R7" s="34"/>
    </row>
    <row r="8" spans="1:18" ht="18.75">
      <c r="A8" s="16" t="s">
        <v>45</v>
      </c>
      <c r="C8" s="6">
        <v>4156719</v>
      </c>
      <c r="E8" s="6">
        <v>70946208581</v>
      </c>
      <c r="G8" s="6">
        <v>70863568851</v>
      </c>
      <c r="I8" s="6">
        <v>82639730</v>
      </c>
      <c r="K8" s="6">
        <v>4156719</v>
      </c>
      <c r="M8" s="6">
        <v>70946208581</v>
      </c>
      <c r="O8" s="6">
        <v>74664996456</v>
      </c>
      <c r="Q8" s="30">
        <v>-3718787874</v>
      </c>
      <c r="R8" s="30"/>
    </row>
    <row r="9" spans="1:18" ht="18.75">
      <c r="A9" s="17" t="s">
        <v>23</v>
      </c>
      <c r="C9" s="8">
        <v>1562500</v>
      </c>
      <c r="E9" s="8">
        <v>3980859609</v>
      </c>
      <c r="G9" s="8">
        <v>3791368828</v>
      </c>
      <c r="I9" s="8">
        <v>189490781</v>
      </c>
      <c r="K9" s="8">
        <v>1562500</v>
      </c>
      <c r="M9" s="8">
        <v>3980859609</v>
      </c>
      <c r="O9" s="8">
        <v>3543839888</v>
      </c>
      <c r="Q9" s="23">
        <v>437019721</v>
      </c>
      <c r="R9" s="23"/>
    </row>
    <row r="10" spans="1:18" ht="18.75">
      <c r="A10" s="17" t="s">
        <v>48</v>
      </c>
      <c r="C10" s="8">
        <v>1200000</v>
      </c>
      <c r="E10" s="8">
        <v>25765776000</v>
      </c>
      <c r="G10" s="8">
        <v>23797557000</v>
      </c>
      <c r="I10" s="8">
        <v>1968219000</v>
      </c>
      <c r="K10" s="8">
        <v>1200000</v>
      </c>
      <c r="M10" s="8">
        <v>25765776000</v>
      </c>
      <c r="O10" s="8">
        <v>26290634400</v>
      </c>
      <c r="Q10" s="23">
        <v>-524858400</v>
      </c>
      <c r="R10" s="23"/>
    </row>
    <row r="11" spans="1:18" ht="18.75">
      <c r="A11" s="17" t="s">
        <v>22</v>
      </c>
      <c r="C11" s="8">
        <v>8278845</v>
      </c>
      <c r="E11" s="8">
        <v>23042840442</v>
      </c>
      <c r="G11" s="8">
        <v>19767465265</v>
      </c>
      <c r="I11" s="8">
        <v>3275375177</v>
      </c>
      <c r="K11" s="8">
        <v>8278845</v>
      </c>
      <c r="M11" s="8">
        <v>23042840442</v>
      </c>
      <c r="O11" s="8">
        <v>25083777742</v>
      </c>
      <c r="Q11" s="23">
        <v>-2040937299</v>
      </c>
      <c r="R11" s="23"/>
    </row>
    <row r="12" spans="1:18" ht="18.75">
      <c r="A12" s="17" t="s">
        <v>53</v>
      </c>
      <c r="C12" s="8">
        <v>1121634</v>
      </c>
      <c r="E12" s="8">
        <v>12966988029</v>
      </c>
      <c r="G12" s="8">
        <v>11707082915</v>
      </c>
      <c r="I12" s="8">
        <v>1259905114</v>
      </c>
      <c r="K12" s="8">
        <v>1121634</v>
      </c>
      <c r="M12" s="8">
        <v>12966988029</v>
      </c>
      <c r="O12" s="8">
        <v>12331460675</v>
      </c>
      <c r="Q12" s="23">
        <v>635527354</v>
      </c>
      <c r="R12" s="23"/>
    </row>
    <row r="13" spans="1:18" ht="18.75">
      <c r="A13" s="17" t="s">
        <v>42</v>
      </c>
      <c r="C13" s="8">
        <v>1385293</v>
      </c>
      <c r="E13" s="8">
        <v>7119351119</v>
      </c>
      <c r="G13" s="8">
        <v>7148269180</v>
      </c>
      <c r="I13" s="8">
        <v>-28918060</v>
      </c>
      <c r="K13" s="8">
        <v>1385293</v>
      </c>
      <c r="M13" s="8">
        <v>7119351119</v>
      </c>
      <c r="O13" s="8">
        <v>9640654154</v>
      </c>
      <c r="Q13" s="23">
        <v>-2521303034</v>
      </c>
      <c r="R13" s="23"/>
    </row>
    <row r="14" spans="1:18" ht="18.75">
      <c r="A14" s="17" t="s">
        <v>44</v>
      </c>
      <c r="C14" s="8">
        <v>5000000</v>
      </c>
      <c r="E14" s="8">
        <v>16854117750</v>
      </c>
      <c r="G14" s="8">
        <v>15199024500</v>
      </c>
      <c r="I14" s="8">
        <v>1655093250</v>
      </c>
      <c r="K14" s="8">
        <v>5000000</v>
      </c>
      <c r="M14" s="8">
        <v>16854117750</v>
      </c>
      <c r="O14" s="8">
        <v>17276589000</v>
      </c>
      <c r="Q14" s="23">
        <v>-422471250</v>
      </c>
      <c r="R14" s="23"/>
    </row>
    <row r="15" spans="1:18" ht="18.75">
      <c r="A15" s="17" t="s">
        <v>27</v>
      </c>
      <c r="C15" s="8">
        <v>7100000</v>
      </c>
      <c r="E15" s="8">
        <v>79540898850</v>
      </c>
      <c r="G15" s="8">
        <v>74812203000</v>
      </c>
      <c r="I15" s="8">
        <v>4728695850</v>
      </c>
      <c r="K15" s="8">
        <v>7100000</v>
      </c>
      <c r="M15" s="8">
        <v>79540898850</v>
      </c>
      <c r="O15" s="8">
        <v>85892878350</v>
      </c>
      <c r="Q15" s="23">
        <v>-6351979500</v>
      </c>
      <c r="R15" s="23"/>
    </row>
    <row r="16" spans="1:18" ht="18.75">
      <c r="A16" s="17" t="s">
        <v>58</v>
      </c>
      <c r="C16" s="8">
        <v>4000000</v>
      </c>
      <c r="E16" s="8">
        <v>20799502200</v>
      </c>
      <c r="G16" s="8">
        <v>17813376000</v>
      </c>
      <c r="I16" s="8">
        <v>2986126200</v>
      </c>
      <c r="K16" s="8">
        <v>4000000</v>
      </c>
      <c r="M16" s="8">
        <v>20799502200</v>
      </c>
      <c r="O16" s="8">
        <v>22425768000</v>
      </c>
      <c r="Q16" s="23">
        <v>-1626265800</v>
      </c>
      <c r="R16" s="23"/>
    </row>
    <row r="17" spans="1:18" ht="18.75">
      <c r="A17" s="17" t="s">
        <v>30</v>
      </c>
      <c r="C17" s="8">
        <v>3700000</v>
      </c>
      <c r="E17" s="8">
        <v>40972752900</v>
      </c>
      <c r="G17" s="8">
        <v>39391219350</v>
      </c>
      <c r="I17" s="8">
        <v>1581533550</v>
      </c>
      <c r="K17" s="8">
        <v>3700000</v>
      </c>
      <c r="M17" s="8">
        <v>40972752900</v>
      </c>
      <c r="O17" s="8">
        <v>45607013903</v>
      </c>
      <c r="Q17" s="23">
        <v>-4634261003</v>
      </c>
      <c r="R17" s="23"/>
    </row>
    <row r="18" spans="1:18" ht="18.75">
      <c r="A18" s="17" t="s">
        <v>26</v>
      </c>
      <c r="C18" s="8">
        <v>1596219</v>
      </c>
      <c r="E18" s="8">
        <v>54662555569</v>
      </c>
      <c r="G18" s="8">
        <v>48395005656</v>
      </c>
      <c r="I18" s="8">
        <v>6267549913</v>
      </c>
      <c r="K18" s="8">
        <v>1596219</v>
      </c>
      <c r="M18" s="8">
        <v>54662555569</v>
      </c>
      <c r="O18" s="8">
        <v>52203137253</v>
      </c>
      <c r="Q18" s="23">
        <v>2459418316</v>
      </c>
      <c r="R18" s="23"/>
    </row>
    <row r="19" spans="1:18" ht="18.75">
      <c r="A19" s="17" t="s">
        <v>33</v>
      </c>
      <c r="C19" s="8">
        <v>1980000</v>
      </c>
      <c r="E19" s="8">
        <v>62764535691</v>
      </c>
      <c r="G19" s="8">
        <v>59319933750</v>
      </c>
      <c r="I19" s="8">
        <v>3444601941</v>
      </c>
      <c r="K19" s="8">
        <v>1980000</v>
      </c>
      <c r="M19" s="8">
        <v>62764535691</v>
      </c>
      <c r="O19" s="8">
        <v>53579295000</v>
      </c>
      <c r="Q19" s="23">
        <v>9185240691</v>
      </c>
      <c r="R19" s="23"/>
    </row>
    <row r="20" spans="1:18" ht="18.75">
      <c r="A20" s="17" t="s">
        <v>61</v>
      </c>
      <c r="C20" s="8">
        <v>14200000</v>
      </c>
      <c r="E20" s="8">
        <v>69645926340</v>
      </c>
      <c r="G20" s="8">
        <v>66027823417</v>
      </c>
      <c r="I20" s="8">
        <v>3618102923</v>
      </c>
      <c r="K20" s="8">
        <v>14200000</v>
      </c>
      <c r="M20" s="8">
        <v>69645926340</v>
      </c>
      <c r="O20" s="8">
        <v>62622009300</v>
      </c>
      <c r="Q20" s="23">
        <v>7023917040</v>
      </c>
      <c r="R20" s="23"/>
    </row>
    <row r="21" spans="1:18" ht="18.75">
      <c r="A21" s="17" t="s">
        <v>46</v>
      </c>
      <c r="C21" s="8">
        <v>494366</v>
      </c>
      <c r="E21" s="8">
        <v>22364730009</v>
      </c>
      <c r="G21" s="8">
        <v>21494908605</v>
      </c>
      <c r="I21" s="8">
        <v>869821404</v>
      </c>
      <c r="K21" s="8">
        <v>494366</v>
      </c>
      <c r="M21" s="8">
        <v>22364730009</v>
      </c>
      <c r="O21" s="8">
        <v>14890163012</v>
      </c>
      <c r="Q21" s="23">
        <v>7474566997</v>
      </c>
      <c r="R21" s="23"/>
    </row>
    <row r="22" spans="1:18" ht="18.75">
      <c r="A22" s="17" t="s">
        <v>59</v>
      </c>
      <c r="C22" s="8">
        <v>13000000</v>
      </c>
      <c r="E22" s="8">
        <v>80120430000</v>
      </c>
      <c r="G22" s="8">
        <v>82963413000</v>
      </c>
      <c r="I22" s="8">
        <v>-2842983000</v>
      </c>
      <c r="K22" s="8">
        <v>13000000</v>
      </c>
      <c r="M22" s="8">
        <v>80120430000</v>
      </c>
      <c r="O22" s="8">
        <v>88649379004</v>
      </c>
      <c r="Q22" s="23">
        <v>-8528949004</v>
      </c>
      <c r="R22" s="23"/>
    </row>
    <row r="23" spans="1:18" ht="18.75">
      <c r="A23" s="17" t="s">
        <v>47</v>
      </c>
      <c r="C23" s="8">
        <v>22457454</v>
      </c>
      <c r="E23" s="8">
        <v>32883004755</v>
      </c>
      <c r="G23" s="8">
        <v>30092525786</v>
      </c>
      <c r="I23" s="8">
        <v>2790478969</v>
      </c>
      <c r="K23" s="8">
        <v>22457454</v>
      </c>
      <c r="M23" s="8">
        <v>32883004755</v>
      </c>
      <c r="O23" s="8">
        <v>28966615710</v>
      </c>
      <c r="Q23" s="23">
        <v>3916389045</v>
      </c>
      <c r="R23" s="23"/>
    </row>
    <row r="24" spans="1:18" ht="18.75">
      <c r="A24" s="17" t="s">
        <v>39</v>
      </c>
      <c r="C24" s="8">
        <v>40000000</v>
      </c>
      <c r="E24" s="8">
        <v>45805824000</v>
      </c>
      <c r="G24" s="8">
        <v>43618914000</v>
      </c>
      <c r="I24" s="8">
        <v>2186910000</v>
      </c>
      <c r="K24" s="8">
        <v>40000000</v>
      </c>
      <c r="M24" s="8">
        <v>45805824000</v>
      </c>
      <c r="O24" s="8">
        <v>40915098004</v>
      </c>
      <c r="Q24" s="23">
        <v>4890725996</v>
      </c>
      <c r="R24" s="23"/>
    </row>
    <row r="25" spans="1:18" ht="18.75">
      <c r="A25" s="17" t="s">
        <v>105</v>
      </c>
      <c r="C25" s="8">
        <v>18418</v>
      </c>
      <c r="E25" s="8">
        <v>91309152785</v>
      </c>
      <c r="G25" s="8">
        <v>86883437976</v>
      </c>
      <c r="I25" s="8">
        <v>4425714809</v>
      </c>
      <c r="K25" s="8">
        <v>18418</v>
      </c>
      <c r="M25" s="8">
        <v>91309152785</v>
      </c>
      <c r="O25" s="8">
        <v>85996913372</v>
      </c>
      <c r="Q25" s="23">
        <v>5312239413</v>
      </c>
      <c r="R25" s="23"/>
    </row>
    <row r="26" spans="1:18" ht="18.75">
      <c r="A26" s="17" t="s">
        <v>37</v>
      </c>
      <c r="C26" s="8">
        <v>725000</v>
      </c>
      <c r="E26" s="8">
        <v>19494563062</v>
      </c>
      <c r="G26" s="8">
        <v>17721674887</v>
      </c>
      <c r="I26" s="8">
        <v>1772888175</v>
      </c>
      <c r="K26" s="8">
        <v>725000</v>
      </c>
      <c r="M26" s="8">
        <v>19494563062</v>
      </c>
      <c r="O26" s="8">
        <v>16900092562</v>
      </c>
      <c r="Q26" s="23">
        <v>2594470500</v>
      </c>
      <c r="R26" s="23"/>
    </row>
    <row r="27" spans="1:18" ht="18.75">
      <c r="A27" s="17" t="s">
        <v>54</v>
      </c>
      <c r="C27" s="8">
        <v>39100000</v>
      </c>
      <c r="E27" s="8">
        <v>48933999945</v>
      </c>
      <c r="G27" s="8">
        <v>47620589670</v>
      </c>
      <c r="I27" s="8">
        <v>1313410275</v>
      </c>
      <c r="K27" s="8">
        <v>39100000</v>
      </c>
      <c r="M27" s="8">
        <v>48933999945</v>
      </c>
      <c r="O27" s="8">
        <v>49519225172</v>
      </c>
      <c r="Q27" s="23">
        <v>-585225227</v>
      </c>
      <c r="R27" s="23"/>
    </row>
    <row r="28" spans="1:18" ht="18.75">
      <c r="A28" s="17" t="s">
        <v>57</v>
      </c>
      <c r="C28" s="8">
        <v>2200000</v>
      </c>
      <c r="E28" s="8">
        <v>54672750000</v>
      </c>
      <c r="G28" s="8">
        <v>50036500800</v>
      </c>
      <c r="I28" s="8">
        <v>4636249200</v>
      </c>
      <c r="K28" s="8">
        <v>2200000</v>
      </c>
      <c r="M28" s="8">
        <v>54672750000</v>
      </c>
      <c r="O28" s="8">
        <v>47280994196</v>
      </c>
      <c r="Q28" s="23">
        <v>7391755804</v>
      </c>
      <c r="R28" s="23"/>
    </row>
    <row r="29" spans="1:18" ht="18.75">
      <c r="A29" s="17" t="s">
        <v>25</v>
      </c>
      <c r="C29" s="8">
        <v>10217646</v>
      </c>
      <c r="E29" s="8">
        <v>53628173313</v>
      </c>
      <c r="G29" s="8">
        <v>56065817554</v>
      </c>
      <c r="I29" s="8">
        <v>-2437644240</v>
      </c>
      <c r="K29" s="8">
        <v>10217646</v>
      </c>
      <c r="M29" s="8">
        <v>53628173313</v>
      </c>
      <c r="O29" s="8">
        <v>53072727124</v>
      </c>
      <c r="Q29" s="23">
        <v>555446189</v>
      </c>
      <c r="R29" s="23"/>
    </row>
    <row r="30" spans="1:18" ht="18.75">
      <c r="A30" s="17" t="s">
        <v>43</v>
      </c>
      <c r="C30" s="8">
        <v>900000</v>
      </c>
      <c r="E30" s="8">
        <v>28020281400</v>
      </c>
      <c r="G30" s="8">
        <v>25202149650</v>
      </c>
      <c r="I30" s="8">
        <v>2818131750</v>
      </c>
      <c r="K30" s="8">
        <v>900000</v>
      </c>
      <c r="M30" s="8">
        <v>28020281400</v>
      </c>
      <c r="O30" s="8">
        <v>29979553950</v>
      </c>
      <c r="Q30" s="23">
        <v>-1959272550</v>
      </c>
      <c r="R30" s="23"/>
    </row>
    <row r="31" spans="1:18" ht="18.75">
      <c r="A31" s="17" t="s">
        <v>21</v>
      </c>
      <c r="C31" s="8">
        <v>10056657</v>
      </c>
      <c r="E31" s="8">
        <v>21033309050</v>
      </c>
      <c r="G31" s="8">
        <v>19513792426</v>
      </c>
      <c r="I31" s="8">
        <v>1519516624</v>
      </c>
      <c r="K31" s="8">
        <v>10056657</v>
      </c>
      <c r="M31" s="8">
        <v>21033309050</v>
      </c>
      <c r="O31" s="8">
        <v>21753080082</v>
      </c>
      <c r="Q31" s="23">
        <v>-719771031</v>
      </c>
      <c r="R31" s="23"/>
    </row>
    <row r="32" spans="1:18" ht="18.75">
      <c r="A32" s="17" t="s">
        <v>20</v>
      </c>
      <c r="C32" s="8">
        <v>48477827</v>
      </c>
      <c r="E32" s="8">
        <v>83849528037</v>
      </c>
      <c r="G32" s="8">
        <v>81921952679</v>
      </c>
      <c r="I32" s="8">
        <v>1927575358</v>
      </c>
      <c r="K32" s="8">
        <v>48477827</v>
      </c>
      <c r="M32" s="8">
        <v>83849528037</v>
      </c>
      <c r="O32" s="8">
        <v>80090756085</v>
      </c>
      <c r="Q32" s="23">
        <v>3758771952</v>
      </c>
      <c r="R32" s="23"/>
    </row>
    <row r="33" spans="1:18" ht="18.75">
      <c r="A33" s="17" t="s">
        <v>41</v>
      </c>
      <c r="C33" s="8">
        <v>20654069</v>
      </c>
      <c r="E33" s="8">
        <v>179237177736</v>
      </c>
      <c r="G33" s="8">
        <v>167329094909</v>
      </c>
      <c r="I33" s="8">
        <v>11908082827</v>
      </c>
      <c r="K33" s="8">
        <v>20654069</v>
      </c>
      <c r="M33" s="8">
        <v>179237177736</v>
      </c>
      <c r="O33" s="8">
        <v>165481288961</v>
      </c>
      <c r="Q33" s="23">
        <v>13755888775</v>
      </c>
      <c r="R33" s="23"/>
    </row>
    <row r="34" spans="1:18" ht="18.75">
      <c r="A34" s="17" t="s">
        <v>51</v>
      </c>
      <c r="C34" s="8">
        <v>3434904</v>
      </c>
      <c r="E34" s="8">
        <v>43227143626</v>
      </c>
      <c r="G34" s="8">
        <v>41519910465</v>
      </c>
      <c r="I34" s="8">
        <v>1707233161</v>
      </c>
      <c r="K34" s="8">
        <v>3434904</v>
      </c>
      <c r="M34" s="8">
        <v>43227143626</v>
      </c>
      <c r="O34" s="8">
        <v>35702008331</v>
      </c>
      <c r="Q34" s="23">
        <v>7525135295</v>
      </c>
      <c r="R34" s="23"/>
    </row>
    <row r="35" spans="1:18" ht="18.75">
      <c r="A35" s="17" t="s">
        <v>52</v>
      </c>
      <c r="C35" s="8">
        <v>40300000</v>
      </c>
      <c r="E35" s="8">
        <v>167331518055</v>
      </c>
      <c r="G35" s="8">
        <v>174101694390</v>
      </c>
      <c r="I35" s="8">
        <v>-6770176335</v>
      </c>
      <c r="K35" s="8">
        <v>40300000</v>
      </c>
      <c r="M35" s="8">
        <v>167331518055</v>
      </c>
      <c r="O35" s="8">
        <v>188202890080</v>
      </c>
      <c r="Q35" s="23">
        <v>-20871372025</v>
      </c>
      <c r="R35" s="23"/>
    </row>
    <row r="36" spans="1:18" ht="18.75">
      <c r="A36" s="17" t="s">
        <v>19</v>
      </c>
      <c r="C36" s="8">
        <v>4285713</v>
      </c>
      <c r="E36" s="8">
        <v>11093594671</v>
      </c>
      <c r="G36" s="8">
        <v>10437521868</v>
      </c>
      <c r="I36" s="8">
        <v>656072803</v>
      </c>
      <c r="K36" s="8">
        <v>4285713</v>
      </c>
      <c r="M36" s="8">
        <v>11093594671</v>
      </c>
      <c r="O36" s="8">
        <v>9801330063</v>
      </c>
      <c r="Q36" s="23">
        <v>1292264608</v>
      </c>
      <c r="R36" s="23"/>
    </row>
    <row r="37" spans="1:18" ht="18.75">
      <c r="A37" s="17" t="s">
        <v>29</v>
      </c>
      <c r="C37" s="8">
        <v>585000</v>
      </c>
      <c r="E37" s="8">
        <v>113181091627</v>
      </c>
      <c r="G37" s="8">
        <v>112779843345</v>
      </c>
      <c r="I37" s="8">
        <v>401248282</v>
      </c>
      <c r="K37" s="8">
        <v>585000</v>
      </c>
      <c r="M37" s="8">
        <v>113181091627</v>
      </c>
      <c r="O37" s="8">
        <v>81715085010</v>
      </c>
      <c r="Q37" s="23">
        <v>31466006617</v>
      </c>
      <c r="R37" s="23"/>
    </row>
    <row r="38" spans="1:18" ht="18.75">
      <c r="A38" s="17" t="s">
        <v>35</v>
      </c>
      <c r="C38" s="8">
        <v>5116551</v>
      </c>
      <c r="E38" s="8">
        <v>38145806411</v>
      </c>
      <c r="G38" s="8">
        <v>35958780177</v>
      </c>
      <c r="I38" s="8">
        <v>2187026234</v>
      </c>
      <c r="K38" s="8">
        <v>5116551</v>
      </c>
      <c r="M38" s="8">
        <v>38145806411</v>
      </c>
      <c r="O38" s="8">
        <v>29295979324</v>
      </c>
      <c r="Q38" s="23">
        <v>8849827087</v>
      </c>
      <c r="R38" s="23"/>
    </row>
    <row r="39" spans="1:18" ht="18.75">
      <c r="A39" s="17" t="s">
        <v>28</v>
      </c>
      <c r="C39" s="8">
        <v>5672727</v>
      </c>
      <c r="E39" s="8">
        <v>12693331091</v>
      </c>
      <c r="G39" s="8">
        <v>12146350586</v>
      </c>
      <c r="I39" s="8">
        <v>546980505</v>
      </c>
      <c r="K39" s="8">
        <v>5672727</v>
      </c>
      <c r="M39" s="8">
        <v>12693331091</v>
      </c>
      <c r="O39" s="8">
        <v>14762834650</v>
      </c>
      <c r="Q39" s="23">
        <v>-2069503558</v>
      </c>
      <c r="R39" s="23"/>
    </row>
    <row r="40" spans="1:18" ht="18.75">
      <c r="A40" s="17" t="s">
        <v>63</v>
      </c>
      <c r="C40" s="8">
        <v>3738379</v>
      </c>
      <c r="E40" s="8">
        <v>20215777908</v>
      </c>
      <c r="G40" s="8">
        <v>19584034848</v>
      </c>
      <c r="I40" s="8">
        <v>631743060</v>
      </c>
      <c r="K40" s="8">
        <v>3738379</v>
      </c>
      <c r="M40" s="8">
        <v>20215777908</v>
      </c>
      <c r="O40" s="8">
        <v>19026614499</v>
      </c>
      <c r="Q40" s="23">
        <v>1189163409</v>
      </c>
      <c r="R40" s="23"/>
    </row>
    <row r="41" spans="1:18" ht="18.75">
      <c r="A41" s="17" t="s">
        <v>49</v>
      </c>
      <c r="C41" s="8">
        <v>10180000</v>
      </c>
      <c r="E41" s="8">
        <v>36268033536</v>
      </c>
      <c r="G41" s="8">
        <v>39101473656</v>
      </c>
      <c r="I41" s="8">
        <v>-2833440120</v>
      </c>
      <c r="K41" s="8">
        <v>10180000</v>
      </c>
      <c r="M41" s="8">
        <v>36268033536</v>
      </c>
      <c r="O41" s="8">
        <v>37745470165</v>
      </c>
      <c r="Q41" s="23">
        <v>-1477436629</v>
      </c>
      <c r="R41" s="23"/>
    </row>
    <row r="42" spans="1:18" ht="18.75">
      <c r="A42" s="17" t="s">
        <v>32</v>
      </c>
      <c r="C42" s="8">
        <v>360000</v>
      </c>
      <c r="E42" s="8">
        <v>66618845280</v>
      </c>
      <c r="G42" s="8">
        <v>63612838080</v>
      </c>
      <c r="I42" s="8">
        <v>3006007200</v>
      </c>
      <c r="K42" s="8">
        <v>360000</v>
      </c>
      <c r="M42" s="8">
        <v>66618845280</v>
      </c>
      <c r="O42" s="8">
        <v>58348746901</v>
      </c>
      <c r="Q42" s="23">
        <v>8270098379</v>
      </c>
      <c r="R42" s="23"/>
    </row>
    <row r="43" spans="1:18" ht="18.75">
      <c r="A43" s="17" t="s">
        <v>60</v>
      </c>
      <c r="C43" s="8">
        <v>3234807</v>
      </c>
      <c r="E43" s="8">
        <v>41094855500</v>
      </c>
      <c r="G43" s="8">
        <v>35564092475</v>
      </c>
      <c r="I43" s="8">
        <v>5530763025</v>
      </c>
      <c r="K43" s="8">
        <v>3234807</v>
      </c>
      <c r="M43" s="8">
        <v>41094855500</v>
      </c>
      <c r="O43" s="8">
        <v>45500172565</v>
      </c>
      <c r="Q43" s="23">
        <v>-4405317064</v>
      </c>
      <c r="R43" s="23"/>
    </row>
    <row r="44" spans="1:18" ht="18.75">
      <c r="A44" s="17" t="s">
        <v>62</v>
      </c>
      <c r="C44" s="8">
        <v>6980000</v>
      </c>
      <c r="E44" s="8">
        <v>55160828550</v>
      </c>
      <c r="G44" s="8">
        <v>52732364400</v>
      </c>
      <c r="I44" s="8">
        <v>2428464150</v>
      </c>
      <c r="K44" s="8">
        <v>6980000</v>
      </c>
      <c r="M44" s="8">
        <v>55160828550</v>
      </c>
      <c r="O44" s="8">
        <v>51622209362</v>
      </c>
      <c r="Q44" s="23">
        <v>3538619188</v>
      </c>
      <c r="R44" s="23"/>
    </row>
    <row r="45" spans="1:18" ht="18.75">
      <c r="A45" s="17" t="s">
        <v>55</v>
      </c>
      <c r="C45" s="8">
        <v>13200000</v>
      </c>
      <c r="E45" s="8">
        <v>41896821780</v>
      </c>
      <c r="G45" s="8">
        <v>37409282460</v>
      </c>
      <c r="I45" s="8">
        <v>4487539320</v>
      </c>
      <c r="K45" s="8">
        <v>13200000</v>
      </c>
      <c r="M45" s="8">
        <v>41896821780</v>
      </c>
      <c r="O45" s="8">
        <v>35060541021</v>
      </c>
      <c r="Q45" s="23">
        <v>6836280759</v>
      </c>
      <c r="R45" s="23"/>
    </row>
    <row r="46" spans="1:18" ht="18.75">
      <c r="A46" s="17" t="s">
        <v>38</v>
      </c>
      <c r="C46" s="8">
        <v>14000000</v>
      </c>
      <c r="E46" s="8">
        <v>33859331100</v>
      </c>
      <c r="G46" s="8">
        <v>30421906200</v>
      </c>
      <c r="I46" s="8">
        <v>3437424900</v>
      </c>
      <c r="K46" s="8">
        <v>14000000</v>
      </c>
      <c r="M46" s="8">
        <v>33859331100</v>
      </c>
      <c r="O46" s="8">
        <v>33664497300</v>
      </c>
      <c r="Q46" s="23">
        <v>194833800</v>
      </c>
      <c r="R46" s="23"/>
    </row>
    <row r="47" spans="1:18" ht="18.75">
      <c r="A47" s="17" t="s">
        <v>24</v>
      </c>
      <c r="C47" s="8">
        <v>20234000</v>
      </c>
      <c r="E47" s="8">
        <v>37431423929</v>
      </c>
      <c r="G47" s="8">
        <v>35460290375</v>
      </c>
      <c r="I47" s="8">
        <v>1971133554</v>
      </c>
      <c r="K47" s="8">
        <v>20234000</v>
      </c>
      <c r="M47" s="8">
        <v>37431423929</v>
      </c>
      <c r="O47" s="8">
        <v>45496980618</v>
      </c>
      <c r="Q47" s="23">
        <v>-8065556688</v>
      </c>
      <c r="R47" s="23"/>
    </row>
    <row r="48" spans="1:18" ht="18.75">
      <c r="A48" s="17" t="s">
        <v>36</v>
      </c>
      <c r="C48" s="8">
        <v>2000792</v>
      </c>
      <c r="E48" s="8">
        <v>26332867687</v>
      </c>
      <c r="G48" s="8">
        <v>22951759298</v>
      </c>
      <c r="I48" s="8">
        <v>3381108389</v>
      </c>
      <c r="K48" s="8">
        <v>2000792</v>
      </c>
      <c r="M48" s="8">
        <v>26332867687</v>
      </c>
      <c r="O48" s="8">
        <v>25716312634</v>
      </c>
      <c r="Q48" s="23">
        <v>616555053</v>
      </c>
      <c r="R48" s="23"/>
    </row>
    <row r="49" spans="1:18" ht="18.75">
      <c r="A49" s="18" t="s">
        <v>40</v>
      </c>
      <c r="C49" s="11">
        <v>653648</v>
      </c>
      <c r="E49" s="11">
        <v>12975683124</v>
      </c>
      <c r="G49" s="11">
        <v>15464259306</v>
      </c>
      <c r="I49" s="11">
        <v>-2488576181</v>
      </c>
      <c r="K49" s="11">
        <v>653648</v>
      </c>
      <c r="M49" s="11">
        <v>12975683124</v>
      </c>
      <c r="O49" s="11">
        <v>17056168355</v>
      </c>
      <c r="Q49" s="25">
        <v>-4080485230</v>
      </c>
      <c r="R49" s="25"/>
    </row>
    <row r="50" spans="1:18" ht="21">
      <c r="A50" s="19" t="s">
        <v>65</v>
      </c>
      <c r="C50" s="13">
        <v>397559168</v>
      </c>
      <c r="E50" s="13">
        <v>2007942191047</v>
      </c>
      <c r="G50" s="13">
        <v>1927745071583</v>
      </c>
      <c r="I50" s="13">
        <v>80197119467</v>
      </c>
      <c r="K50" s="13">
        <v>397559168</v>
      </c>
      <c r="M50" s="13">
        <v>2007942191047</v>
      </c>
      <c r="O50" s="13">
        <v>1943375782233</v>
      </c>
      <c r="Q50" s="33">
        <v>64566408822</v>
      </c>
      <c r="R50" s="33"/>
    </row>
    <row r="51" spans="1:18">
      <c r="I51" s="21"/>
    </row>
  </sheetData>
  <mergeCells count="5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43:R43"/>
    <mergeCell ref="Q44:R44"/>
    <mergeCell ref="Q45:R45"/>
    <mergeCell ref="Q46:R46"/>
    <mergeCell ref="Q47:R47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view="pageBreakPreview" zoomScale="145" zoomScaleNormal="100" zoomScaleSheetLayoutView="145" workbookViewId="0">
      <selection activeCell="A14" sqref="A14:B14"/>
    </sheetView>
  </sheetViews>
  <sheetFormatPr defaultRowHeight="12.75"/>
  <cols>
    <col min="1" max="1" width="6.28515625" style="1" bestFit="1" customWidth="1"/>
    <col min="2" max="2" width="35" style="1" customWidth="1"/>
    <col min="3" max="3" width="1.28515625" style="1" customWidth="1"/>
    <col min="4" max="4" width="15" style="1" bestFit="1" customWidth="1"/>
    <col min="5" max="5" width="1.28515625" style="1" customWidth="1"/>
    <col min="6" max="6" width="14.85546875" style="1" bestFit="1" customWidth="1"/>
    <col min="7" max="7" width="1.28515625" style="1" customWidth="1"/>
    <col min="8" max="8" width="14.7109375" style="1" bestFit="1" customWidth="1"/>
    <col min="9" max="9" width="1.28515625" style="1" customWidth="1"/>
    <col min="10" max="10" width="13.85546875" style="1" bestFit="1" customWidth="1"/>
    <col min="11" max="11" width="1.28515625" style="1" customWidth="1"/>
    <col min="12" max="12" width="18.28515625" style="1" bestFit="1" customWidth="1"/>
    <col min="13" max="13" width="0.28515625" style="1" customWidth="1"/>
    <col min="14" max="16384" width="9.140625" style="1"/>
  </cols>
  <sheetData>
    <row r="1" spans="1:12" ht="25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5.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5.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5" spans="1:12" ht="24">
      <c r="A5" s="2" t="s">
        <v>67</v>
      </c>
      <c r="B5" s="32" t="s">
        <v>68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21">
      <c r="D6" s="4" t="s">
        <v>7</v>
      </c>
      <c r="F6" s="28" t="s">
        <v>8</v>
      </c>
      <c r="G6" s="28"/>
      <c r="H6" s="28"/>
      <c r="J6" s="4" t="s">
        <v>9</v>
      </c>
    </row>
    <row r="7" spans="1:12">
      <c r="D7" s="3"/>
      <c r="F7" s="3"/>
      <c r="G7" s="3"/>
      <c r="H7" s="3"/>
      <c r="J7" s="3"/>
    </row>
    <row r="8" spans="1:12" ht="21">
      <c r="A8" s="28" t="s">
        <v>69</v>
      </c>
      <c r="B8" s="28"/>
      <c r="D8" s="4" t="s">
        <v>70</v>
      </c>
      <c r="F8" s="4" t="s">
        <v>71</v>
      </c>
      <c r="H8" s="4" t="s">
        <v>72</v>
      </c>
      <c r="J8" s="4" t="s">
        <v>70</v>
      </c>
      <c r="L8" s="4" t="s">
        <v>18</v>
      </c>
    </row>
    <row r="9" spans="1:12" ht="18.75">
      <c r="A9" s="29" t="s">
        <v>73</v>
      </c>
      <c r="B9" s="29"/>
      <c r="D9" s="6">
        <v>892753</v>
      </c>
      <c r="F9" s="6">
        <v>3775</v>
      </c>
      <c r="H9" s="6">
        <v>0</v>
      </c>
      <c r="J9" s="6">
        <v>896528</v>
      </c>
      <c r="L9" s="35">
        <v>0</v>
      </c>
    </row>
    <row r="10" spans="1:12" ht="18.75">
      <c r="A10" s="22" t="s">
        <v>74</v>
      </c>
      <c r="B10" s="22"/>
      <c r="D10" s="8">
        <v>4721000</v>
      </c>
      <c r="F10" s="8">
        <v>0</v>
      </c>
      <c r="H10" s="8">
        <v>0</v>
      </c>
      <c r="J10" s="8">
        <v>4721000</v>
      </c>
      <c r="L10" s="36">
        <v>0</v>
      </c>
    </row>
    <row r="11" spans="1:12" ht="18.75">
      <c r="A11" s="22" t="s">
        <v>75</v>
      </c>
      <c r="B11" s="22"/>
      <c r="D11" s="8">
        <v>1166169407</v>
      </c>
      <c r="F11" s="8">
        <v>1714272052</v>
      </c>
      <c r="H11" s="8">
        <v>2800417200</v>
      </c>
      <c r="J11" s="8">
        <v>80024259</v>
      </c>
      <c r="L11" s="36">
        <v>0</v>
      </c>
    </row>
    <row r="12" spans="1:12" ht="18.75">
      <c r="A12" s="22" t="s">
        <v>76</v>
      </c>
      <c r="B12" s="22"/>
      <c r="D12" s="8">
        <v>3512115</v>
      </c>
      <c r="F12" s="8">
        <v>9251451208</v>
      </c>
      <c r="H12" s="8">
        <v>7370280000</v>
      </c>
      <c r="J12" s="8">
        <v>1884683323</v>
      </c>
      <c r="L12" s="36">
        <v>8.9999999999999998E-4</v>
      </c>
    </row>
    <row r="13" spans="1:12" ht="18.75">
      <c r="A13" s="22" t="s">
        <v>77</v>
      </c>
      <c r="B13" s="22"/>
      <c r="D13" s="8">
        <v>18922041409</v>
      </c>
      <c r="F13" s="8">
        <v>68302904932</v>
      </c>
      <c r="H13" s="8">
        <v>85791033466</v>
      </c>
      <c r="J13" s="8">
        <v>1433912875</v>
      </c>
      <c r="L13" s="36">
        <v>6.9999999999999999E-4</v>
      </c>
    </row>
    <row r="14" spans="1:12" ht="18.75">
      <c r="A14" s="22" t="s">
        <v>78</v>
      </c>
      <c r="B14" s="22"/>
      <c r="D14" s="8">
        <v>14713906</v>
      </c>
      <c r="F14" s="8">
        <v>62312</v>
      </c>
      <c r="H14" s="8">
        <v>0</v>
      </c>
      <c r="J14" s="8">
        <v>14776218</v>
      </c>
      <c r="L14" s="36">
        <v>0</v>
      </c>
    </row>
    <row r="15" spans="1:12" ht="18.75">
      <c r="A15" s="22" t="s">
        <v>79</v>
      </c>
      <c r="B15" s="22"/>
      <c r="D15" s="8">
        <v>9511812</v>
      </c>
      <c r="F15" s="8">
        <v>40223</v>
      </c>
      <c r="H15" s="8">
        <v>0</v>
      </c>
      <c r="J15" s="8">
        <v>9552035</v>
      </c>
      <c r="L15" s="36">
        <v>0</v>
      </c>
    </row>
    <row r="16" spans="1:12" ht="18.75">
      <c r="A16" s="24" t="s">
        <v>80</v>
      </c>
      <c r="B16" s="24"/>
      <c r="D16" s="11">
        <v>8488000</v>
      </c>
      <c r="F16" s="11">
        <v>0</v>
      </c>
      <c r="H16" s="11">
        <v>0</v>
      </c>
      <c r="J16" s="11">
        <v>8488000</v>
      </c>
      <c r="L16" s="37">
        <v>0</v>
      </c>
    </row>
    <row r="17" spans="1:12" ht="21">
      <c r="A17" s="26" t="s">
        <v>65</v>
      </c>
      <c r="B17" s="26"/>
      <c r="D17" s="13">
        <v>20130050402</v>
      </c>
      <c r="F17" s="13">
        <v>79268734502</v>
      </c>
      <c r="H17" s="13">
        <v>95961730666</v>
      </c>
      <c r="J17" s="13">
        <v>3437054238</v>
      </c>
      <c r="L17" s="14">
        <v>0</v>
      </c>
    </row>
  </sheetData>
  <mergeCells count="1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2"/>
  <sheetViews>
    <sheetView rightToLeft="1" zoomScale="130" zoomScaleNormal="130" workbookViewId="0">
      <selection activeCell="F21" sqref="F21"/>
    </sheetView>
  </sheetViews>
  <sheetFormatPr defaultRowHeight="12.75"/>
  <cols>
    <col min="1" max="1" width="3.85546875" style="1" bestFit="1" customWidth="1"/>
    <col min="2" max="2" width="44.140625" style="1" customWidth="1"/>
    <col min="3" max="3" width="1.28515625" style="1" customWidth="1"/>
    <col min="4" max="4" width="8.28515625" style="1" bestFit="1" customWidth="1"/>
    <col min="5" max="5" width="1.28515625" style="1" customWidth="1"/>
    <col min="6" max="6" width="15" style="1" bestFit="1" customWidth="1"/>
    <col min="7" max="7" width="1.28515625" style="1" customWidth="1"/>
    <col min="8" max="8" width="17.28515625" style="1" bestFit="1" customWidth="1"/>
    <col min="9" max="9" width="1.28515625" style="1" customWidth="1"/>
    <col min="10" max="10" width="18" style="1" bestFit="1" customWidth="1"/>
    <col min="11" max="11" width="0.28515625" style="1" customWidth="1"/>
    <col min="12" max="16384" width="9.140625" style="1"/>
  </cols>
  <sheetData>
    <row r="1" spans="1:13" ht="25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3" ht="25.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</row>
    <row r="3" spans="1:13" ht="25.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5" spans="1:13" ht="24">
      <c r="A5" s="2" t="s">
        <v>82</v>
      </c>
      <c r="B5" s="32" t="s">
        <v>83</v>
      </c>
      <c r="C5" s="32"/>
      <c r="D5" s="32"/>
      <c r="E5" s="32"/>
      <c r="F5" s="32"/>
      <c r="G5" s="32"/>
      <c r="H5" s="32"/>
      <c r="I5" s="32"/>
      <c r="J5" s="32"/>
    </row>
    <row r="7" spans="1:13" ht="21">
      <c r="A7" s="28" t="s">
        <v>84</v>
      </c>
      <c r="B7" s="28"/>
      <c r="D7" s="4" t="s">
        <v>85</v>
      </c>
      <c r="F7" s="4" t="s">
        <v>70</v>
      </c>
      <c r="H7" s="4" t="s">
        <v>86</v>
      </c>
      <c r="J7" s="4" t="s">
        <v>87</v>
      </c>
    </row>
    <row r="8" spans="1:13" ht="18.75">
      <c r="A8" s="29" t="s">
        <v>88</v>
      </c>
      <c r="B8" s="29"/>
      <c r="D8" s="16" t="s">
        <v>89</v>
      </c>
      <c r="F8" s="6">
        <v>79172224875</v>
      </c>
      <c r="H8" s="7">
        <v>97.28</v>
      </c>
      <c r="J8" s="7">
        <v>3.76</v>
      </c>
      <c r="M8" s="21"/>
    </row>
    <row r="9" spans="1:13" ht="18.75">
      <c r="A9" s="22" t="s">
        <v>90</v>
      </c>
      <c r="B9" s="22"/>
      <c r="D9" s="17" t="s">
        <v>91</v>
      </c>
      <c r="F9" s="8">
        <v>6234593</v>
      </c>
      <c r="H9" s="9">
        <v>0.01</v>
      </c>
      <c r="J9" s="9">
        <v>0</v>
      </c>
      <c r="M9" s="21"/>
    </row>
    <row r="10" spans="1:13" ht="18.75">
      <c r="A10" s="24" t="s">
        <v>92</v>
      </c>
      <c r="B10" s="24"/>
      <c r="D10" s="18" t="s">
        <v>93</v>
      </c>
      <c r="F10" s="11">
        <v>1591359102</v>
      </c>
      <c r="H10" s="12">
        <v>1.96</v>
      </c>
      <c r="J10" s="12">
        <v>0.08</v>
      </c>
      <c r="M10" s="21"/>
    </row>
    <row r="11" spans="1:13" ht="21">
      <c r="A11" s="26" t="s">
        <v>65</v>
      </c>
      <c r="B11" s="26"/>
      <c r="D11" s="13"/>
      <c r="F11" s="13">
        <v>80769818570</v>
      </c>
      <c r="H11" s="14">
        <v>99.25</v>
      </c>
      <c r="J11" s="14">
        <v>3.84</v>
      </c>
      <c r="M11" s="21"/>
    </row>
    <row r="12" spans="1:13">
      <c r="M12" s="21"/>
    </row>
  </sheetData>
  <mergeCells count="9">
    <mergeCell ref="A1:J1"/>
    <mergeCell ref="A2:J2"/>
    <mergeCell ref="A3:J3"/>
    <mergeCell ref="B5:J5"/>
    <mergeCell ref="A7:B7"/>
    <mergeCell ref="A11:B11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2"/>
  <sheetViews>
    <sheetView rightToLeft="1" view="pageBreakPreview" topLeftCell="A25" zoomScale="60" zoomScaleNormal="100" workbookViewId="0">
      <selection activeCell="Q64" sqref="Q64"/>
    </sheetView>
  </sheetViews>
  <sheetFormatPr defaultRowHeight="12.75"/>
  <cols>
    <col min="1" max="1" width="6.140625" style="1" bestFit="1" customWidth="1"/>
    <col min="2" max="2" width="18.140625" style="1" customWidth="1"/>
    <col min="3" max="3" width="1.28515625" style="1" customWidth="1"/>
    <col min="4" max="4" width="15.42578125" style="1" bestFit="1" customWidth="1"/>
    <col min="5" max="5" width="1.28515625" style="1" customWidth="1"/>
    <col min="6" max="6" width="16.28515625" style="1" bestFit="1" customWidth="1"/>
    <col min="7" max="7" width="1.28515625" style="1" customWidth="1"/>
    <col min="8" max="8" width="16.140625" style="1" bestFit="1" customWidth="1"/>
    <col min="9" max="9" width="1.28515625" style="1" customWidth="1"/>
    <col min="10" max="10" width="16.28515625" style="1" bestFit="1" customWidth="1"/>
    <col min="11" max="11" width="1.28515625" style="1" customWidth="1"/>
    <col min="12" max="12" width="18.7109375" style="1" bestFit="1" customWidth="1"/>
    <col min="13" max="13" width="1.28515625" style="1" customWidth="1"/>
    <col min="14" max="14" width="17.5703125" style="1" bestFit="1" customWidth="1"/>
    <col min="15" max="16" width="1.28515625" style="1" customWidth="1"/>
    <col min="17" max="17" width="15.5703125" style="1" bestFit="1" customWidth="1"/>
    <col min="18" max="18" width="1.28515625" style="1" customWidth="1"/>
    <col min="19" max="19" width="16.140625" style="1" bestFit="1" customWidth="1"/>
    <col min="20" max="20" width="1.28515625" style="1" customWidth="1"/>
    <col min="21" max="21" width="17.5703125" style="1" bestFit="1" customWidth="1"/>
    <col min="22" max="22" width="1.28515625" style="1" customWidth="1"/>
    <col min="23" max="23" width="18.7109375" style="1" bestFit="1" customWidth="1"/>
    <col min="24" max="24" width="0.28515625" style="1" customWidth="1"/>
    <col min="25" max="16384" width="9.140625" style="1"/>
  </cols>
  <sheetData>
    <row r="1" spans="1:23" ht="25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5.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5.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5" spans="1:23" ht="24">
      <c r="A5" s="2" t="s">
        <v>94</v>
      </c>
      <c r="B5" s="32" t="s">
        <v>95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21">
      <c r="D6" s="28" t="s">
        <v>96</v>
      </c>
      <c r="E6" s="28"/>
      <c r="F6" s="28"/>
      <c r="G6" s="28"/>
      <c r="H6" s="28"/>
      <c r="I6" s="28"/>
      <c r="J6" s="28"/>
      <c r="K6" s="28"/>
      <c r="L6" s="28"/>
      <c r="N6" s="28" t="s">
        <v>97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21">
      <c r="D7" s="3"/>
      <c r="E7" s="3"/>
      <c r="F7" s="3"/>
      <c r="G7" s="3"/>
      <c r="H7" s="3"/>
      <c r="I7" s="3"/>
      <c r="J7" s="27" t="s">
        <v>65</v>
      </c>
      <c r="K7" s="27"/>
      <c r="L7" s="27"/>
      <c r="N7" s="3"/>
      <c r="O7" s="3"/>
      <c r="P7" s="3"/>
      <c r="Q7" s="3"/>
      <c r="R7" s="3"/>
      <c r="S7" s="3"/>
      <c r="T7" s="3"/>
      <c r="U7" s="27" t="s">
        <v>65</v>
      </c>
      <c r="V7" s="27"/>
      <c r="W7" s="27"/>
    </row>
    <row r="8" spans="1:23" ht="21">
      <c r="A8" s="28" t="s">
        <v>98</v>
      </c>
      <c r="B8" s="28"/>
      <c r="D8" s="4" t="s">
        <v>99</v>
      </c>
      <c r="F8" s="4" t="s">
        <v>100</v>
      </c>
      <c r="H8" s="4" t="s">
        <v>101</v>
      </c>
      <c r="J8" s="5" t="s">
        <v>70</v>
      </c>
      <c r="K8" s="3"/>
      <c r="L8" s="5" t="s">
        <v>86</v>
      </c>
      <c r="N8" s="4" t="s">
        <v>99</v>
      </c>
      <c r="P8" s="28" t="s">
        <v>100</v>
      </c>
      <c r="Q8" s="28"/>
      <c r="S8" s="4" t="s">
        <v>101</v>
      </c>
      <c r="U8" s="28" t="s">
        <v>70</v>
      </c>
      <c r="V8" s="28"/>
      <c r="W8" s="5" t="s">
        <v>86</v>
      </c>
    </row>
    <row r="9" spans="1:23" ht="18.75">
      <c r="A9" s="29" t="s">
        <v>31</v>
      </c>
      <c r="B9" s="29"/>
      <c r="D9" s="6">
        <v>0</v>
      </c>
      <c r="F9" s="6">
        <v>0</v>
      </c>
      <c r="H9" s="6">
        <v>-2911908319</v>
      </c>
      <c r="J9" s="6">
        <v>-2911908319</v>
      </c>
      <c r="L9" s="7">
        <v>-3.58</v>
      </c>
      <c r="N9" s="6">
        <v>1971306492</v>
      </c>
      <c r="P9" s="30">
        <v>0</v>
      </c>
      <c r="Q9" s="30"/>
      <c r="S9" s="6">
        <v>-7267489287</v>
      </c>
      <c r="U9" s="30">
        <f>N9+P9+S9</f>
        <v>-5296182795</v>
      </c>
      <c r="V9" s="30"/>
      <c r="W9" s="7">
        <v>-2.99</v>
      </c>
    </row>
    <row r="10" spans="1:23" ht="18.75">
      <c r="A10" s="22" t="s">
        <v>50</v>
      </c>
      <c r="B10" s="22"/>
      <c r="D10" s="8">
        <v>0</v>
      </c>
      <c r="F10" s="8">
        <v>0</v>
      </c>
      <c r="H10" s="8">
        <v>-1300401754</v>
      </c>
      <c r="J10" s="8">
        <v>-1300401754</v>
      </c>
      <c r="L10" s="9">
        <v>-1.6</v>
      </c>
      <c r="N10" s="8">
        <v>153897100</v>
      </c>
      <c r="P10" s="23">
        <v>0</v>
      </c>
      <c r="Q10" s="23"/>
      <c r="S10" s="8">
        <v>-1300401754</v>
      </c>
      <c r="U10" s="23">
        <f t="shared" ref="U10:U59" si="0">N10+P10+S10</f>
        <v>-1146504654</v>
      </c>
      <c r="V10" s="23"/>
      <c r="W10" s="9">
        <v>-0.65</v>
      </c>
    </row>
    <row r="11" spans="1:23" ht="18.75">
      <c r="A11" s="22" t="s">
        <v>34</v>
      </c>
      <c r="B11" s="22"/>
      <c r="D11" s="8">
        <v>0</v>
      </c>
      <c r="F11" s="8">
        <v>0</v>
      </c>
      <c r="H11" s="8">
        <v>-63404452</v>
      </c>
      <c r="J11" s="8">
        <v>-63404452</v>
      </c>
      <c r="L11" s="9">
        <v>-0.08</v>
      </c>
      <c r="N11" s="8">
        <v>1515111900</v>
      </c>
      <c r="P11" s="23">
        <v>0</v>
      </c>
      <c r="Q11" s="23"/>
      <c r="S11" s="8">
        <v>-1213449380</v>
      </c>
      <c r="U11" s="23">
        <f t="shared" si="0"/>
        <v>301662520</v>
      </c>
      <c r="V11" s="23"/>
      <c r="W11" s="9">
        <v>0.17</v>
      </c>
    </row>
    <row r="12" spans="1:23" ht="18.75">
      <c r="A12" s="22" t="s">
        <v>47</v>
      </c>
      <c r="B12" s="22"/>
      <c r="D12" s="8">
        <v>0</v>
      </c>
      <c r="F12" s="8">
        <v>2790478969</v>
      </c>
      <c r="H12" s="8">
        <v>-1289</v>
      </c>
      <c r="J12" s="8">
        <v>2790477680</v>
      </c>
      <c r="L12" s="9">
        <v>3.43</v>
      </c>
      <c r="N12" s="8">
        <v>0</v>
      </c>
      <c r="P12" s="23">
        <v>3916389045</v>
      </c>
      <c r="Q12" s="23"/>
      <c r="S12" s="8">
        <v>-1289</v>
      </c>
      <c r="U12" s="23">
        <f t="shared" si="0"/>
        <v>3916387756</v>
      </c>
      <c r="V12" s="23"/>
      <c r="W12" s="9">
        <v>2.21</v>
      </c>
    </row>
    <row r="13" spans="1:23" ht="18.75">
      <c r="A13" s="22" t="s">
        <v>64</v>
      </c>
      <c r="B13" s="22"/>
      <c r="D13" s="8">
        <v>0</v>
      </c>
      <c r="F13" s="8">
        <v>0</v>
      </c>
      <c r="H13" s="8">
        <v>1538513662</v>
      </c>
      <c r="J13" s="8">
        <v>1538513662</v>
      </c>
      <c r="L13" s="9">
        <v>1.89</v>
      </c>
      <c r="N13" s="8">
        <v>0</v>
      </c>
      <c r="P13" s="23">
        <v>0</v>
      </c>
      <c r="Q13" s="23"/>
      <c r="S13" s="8">
        <v>1538513662</v>
      </c>
      <c r="U13" s="23">
        <f t="shared" si="0"/>
        <v>1538513662</v>
      </c>
      <c r="V13" s="23"/>
      <c r="W13" s="9">
        <v>0.87</v>
      </c>
    </row>
    <row r="14" spans="1:23" ht="18.75">
      <c r="A14" s="22" t="s">
        <v>30</v>
      </c>
      <c r="B14" s="22"/>
      <c r="D14" s="8">
        <v>0</v>
      </c>
      <c r="F14" s="8">
        <v>1581533550</v>
      </c>
      <c r="H14" s="8">
        <v>0</v>
      </c>
      <c r="J14" s="8">
        <v>1581533550</v>
      </c>
      <c r="L14" s="9">
        <v>1.94</v>
      </c>
      <c r="N14" s="8">
        <v>0</v>
      </c>
      <c r="P14" s="23">
        <v>-4634261003</v>
      </c>
      <c r="Q14" s="23"/>
      <c r="S14" s="8">
        <v>-8012274</v>
      </c>
      <c r="U14" s="23">
        <f t="shared" si="0"/>
        <v>-4642273277</v>
      </c>
      <c r="V14" s="23"/>
      <c r="W14" s="9">
        <v>-2.62</v>
      </c>
    </row>
    <row r="15" spans="1:23" ht="18.75">
      <c r="A15" s="22" t="s">
        <v>102</v>
      </c>
      <c r="B15" s="22"/>
      <c r="D15" s="8">
        <v>0</v>
      </c>
      <c r="F15" s="8">
        <v>0</v>
      </c>
      <c r="H15" s="8">
        <v>0</v>
      </c>
      <c r="J15" s="8">
        <v>0</v>
      </c>
      <c r="L15" s="9">
        <v>0</v>
      </c>
      <c r="N15" s="8">
        <v>0</v>
      </c>
      <c r="P15" s="23">
        <v>0</v>
      </c>
      <c r="Q15" s="23"/>
      <c r="S15" s="8">
        <v>-2311220667</v>
      </c>
      <c r="U15" s="23">
        <f t="shared" si="0"/>
        <v>-2311220667</v>
      </c>
      <c r="V15" s="23"/>
      <c r="W15" s="9">
        <v>-1.31</v>
      </c>
    </row>
    <row r="16" spans="1:23" ht="18.75">
      <c r="A16" s="22" t="s">
        <v>23</v>
      </c>
      <c r="B16" s="22"/>
      <c r="D16" s="8">
        <v>0</v>
      </c>
      <c r="F16" s="8">
        <v>189490781</v>
      </c>
      <c r="H16" s="8">
        <v>0</v>
      </c>
      <c r="J16" s="8">
        <v>189490781</v>
      </c>
      <c r="L16" s="9">
        <v>0.23</v>
      </c>
      <c r="N16" s="8">
        <v>500000000</v>
      </c>
      <c r="P16" s="23">
        <v>437019721</v>
      </c>
      <c r="Q16" s="23"/>
      <c r="S16" s="8">
        <v>1644067230</v>
      </c>
      <c r="U16" s="23">
        <f t="shared" si="0"/>
        <v>2581086951</v>
      </c>
      <c r="V16" s="23"/>
      <c r="W16" s="9">
        <v>1.46</v>
      </c>
    </row>
    <row r="17" spans="1:23" ht="18.75">
      <c r="A17" s="22" t="s">
        <v>52</v>
      </c>
      <c r="B17" s="22"/>
      <c r="D17" s="8">
        <v>0</v>
      </c>
      <c r="F17" s="8">
        <v>-6770176335</v>
      </c>
      <c r="H17" s="8">
        <v>0</v>
      </c>
      <c r="J17" s="8">
        <v>-6770176335</v>
      </c>
      <c r="L17" s="9">
        <v>-8.32</v>
      </c>
      <c r="N17" s="8">
        <v>16010340334</v>
      </c>
      <c r="P17" s="23">
        <v>-20871372025</v>
      </c>
      <c r="Q17" s="23"/>
      <c r="S17" s="8">
        <v>82456046</v>
      </c>
      <c r="U17" s="23">
        <f t="shared" si="0"/>
        <v>-4778575645</v>
      </c>
      <c r="V17" s="23"/>
      <c r="W17" s="9">
        <v>-2.7</v>
      </c>
    </row>
    <row r="18" spans="1:23" ht="18.75">
      <c r="A18" s="22" t="s">
        <v>42</v>
      </c>
      <c r="B18" s="22"/>
      <c r="D18" s="8">
        <v>0</v>
      </c>
      <c r="F18" s="8">
        <v>-28918060</v>
      </c>
      <c r="H18" s="8">
        <v>0</v>
      </c>
      <c r="J18" s="8">
        <v>-28918060</v>
      </c>
      <c r="L18" s="9">
        <v>-0.04</v>
      </c>
      <c r="N18" s="8">
        <v>4830056446</v>
      </c>
      <c r="P18" s="23">
        <v>-2521303034</v>
      </c>
      <c r="Q18" s="23"/>
      <c r="S18" s="8">
        <v>-6958</v>
      </c>
      <c r="U18" s="23">
        <f t="shared" si="0"/>
        <v>2308746454</v>
      </c>
      <c r="V18" s="23"/>
      <c r="W18" s="9">
        <v>1.3</v>
      </c>
    </row>
    <row r="19" spans="1:23" ht="18.75">
      <c r="A19" s="22" t="s">
        <v>33</v>
      </c>
      <c r="B19" s="22"/>
      <c r="D19" s="8">
        <v>0</v>
      </c>
      <c r="F19" s="8">
        <v>3444601941</v>
      </c>
      <c r="H19" s="8">
        <v>0</v>
      </c>
      <c r="J19" s="8">
        <v>3444601941</v>
      </c>
      <c r="L19" s="9">
        <v>4.2300000000000004</v>
      </c>
      <c r="N19" s="8">
        <v>0</v>
      </c>
      <c r="P19" s="23">
        <v>9185240691</v>
      </c>
      <c r="Q19" s="23"/>
      <c r="S19" s="8">
        <v>43194967</v>
      </c>
      <c r="U19" s="23">
        <f t="shared" si="0"/>
        <v>9228435658</v>
      </c>
      <c r="V19" s="23"/>
      <c r="W19" s="9">
        <v>5.21</v>
      </c>
    </row>
    <row r="20" spans="1:23" ht="18.75">
      <c r="A20" s="22" t="s">
        <v>61</v>
      </c>
      <c r="B20" s="22"/>
      <c r="D20" s="8">
        <v>0</v>
      </c>
      <c r="F20" s="8">
        <v>3618102923</v>
      </c>
      <c r="H20" s="8">
        <v>0</v>
      </c>
      <c r="J20" s="8">
        <v>3618102923</v>
      </c>
      <c r="L20" s="9">
        <v>4.45</v>
      </c>
      <c r="N20" s="8">
        <v>0</v>
      </c>
      <c r="P20" s="23">
        <v>7023917040</v>
      </c>
      <c r="Q20" s="23"/>
      <c r="S20" s="8">
        <v>2911122</v>
      </c>
      <c r="U20" s="23">
        <f t="shared" si="0"/>
        <v>7026828162</v>
      </c>
      <c r="V20" s="23"/>
      <c r="W20" s="9">
        <v>3.97</v>
      </c>
    </row>
    <row r="21" spans="1:23" ht="18.75">
      <c r="A21" s="22" t="s">
        <v>60</v>
      </c>
      <c r="B21" s="22"/>
      <c r="D21" s="8">
        <v>0</v>
      </c>
      <c r="F21" s="8">
        <v>5530763025</v>
      </c>
      <c r="H21" s="8">
        <v>0</v>
      </c>
      <c r="J21" s="8">
        <v>5530763025</v>
      </c>
      <c r="L21" s="9">
        <v>6.8</v>
      </c>
      <c r="N21" s="8">
        <f>4981604320-1540</f>
        <v>4981602780</v>
      </c>
      <c r="P21" s="23">
        <v>-4405317064</v>
      </c>
      <c r="Q21" s="23"/>
      <c r="S21" s="8">
        <v>-14065</v>
      </c>
      <c r="U21" s="23">
        <f t="shared" si="0"/>
        <v>576271651</v>
      </c>
      <c r="V21" s="23"/>
      <c r="W21" s="9">
        <v>0.33</v>
      </c>
    </row>
    <row r="22" spans="1:23" ht="18.75">
      <c r="A22" s="22" t="s">
        <v>62</v>
      </c>
      <c r="B22" s="22"/>
      <c r="D22" s="8">
        <v>0</v>
      </c>
      <c r="F22" s="8">
        <v>2428464150</v>
      </c>
      <c r="H22" s="8">
        <v>0</v>
      </c>
      <c r="J22" s="8">
        <v>2428464150</v>
      </c>
      <c r="L22" s="9">
        <v>2.98</v>
      </c>
      <c r="N22" s="8">
        <v>6449023072</v>
      </c>
      <c r="P22" s="23">
        <v>3538619188</v>
      </c>
      <c r="Q22" s="23"/>
      <c r="S22" s="8">
        <v>4966754</v>
      </c>
      <c r="U22" s="23">
        <f t="shared" si="0"/>
        <v>9992609014</v>
      </c>
      <c r="V22" s="23"/>
      <c r="W22" s="9">
        <v>5.65</v>
      </c>
    </row>
    <row r="23" spans="1:23" ht="18.75">
      <c r="A23" s="22" t="s">
        <v>55</v>
      </c>
      <c r="B23" s="22"/>
      <c r="D23" s="8">
        <v>0</v>
      </c>
      <c r="F23" s="8">
        <v>4487539320</v>
      </c>
      <c r="H23" s="8">
        <v>0</v>
      </c>
      <c r="J23" s="8">
        <v>4487539320</v>
      </c>
      <c r="L23" s="9">
        <v>5.51</v>
      </c>
      <c r="N23" s="8">
        <v>0</v>
      </c>
      <c r="P23" s="23">
        <v>6836280759</v>
      </c>
      <c r="Q23" s="23"/>
      <c r="S23" s="8">
        <v>33041731</v>
      </c>
      <c r="U23" s="23">
        <f t="shared" si="0"/>
        <v>6869322490</v>
      </c>
      <c r="V23" s="23"/>
      <c r="W23" s="9">
        <v>3.88</v>
      </c>
    </row>
    <row r="24" spans="1:23" ht="18.75">
      <c r="A24" s="22" t="s">
        <v>57</v>
      </c>
      <c r="B24" s="22"/>
      <c r="D24" s="8">
        <v>0</v>
      </c>
      <c r="F24" s="8">
        <v>4636249200</v>
      </c>
      <c r="H24" s="8">
        <v>0</v>
      </c>
      <c r="J24" s="8">
        <v>4636249200</v>
      </c>
      <c r="L24" s="9">
        <v>5.7</v>
      </c>
      <c r="N24" s="8">
        <v>0</v>
      </c>
      <c r="P24" s="23">
        <v>7391755804</v>
      </c>
      <c r="Q24" s="23"/>
      <c r="S24" s="8">
        <v>1512403</v>
      </c>
      <c r="U24" s="23">
        <f t="shared" si="0"/>
        <v>7393268207</v>
      </c>
      <c r="V24" s="23"/>
      <c r="W24" s="9">
        <v>4.18</v>
      </c>
    </row>
    <row r="25" spans="1:23" ht="18.75">
      <c r="A25" s="22" t="s">
        <v>25</v>
      </c>
      <c r="B25" s="22"/>
      <c r="D25" s="8">
        <v>0</v>
      </c>
      <c r="F25" s="8">
        <v>-2437644240</v>
      </c>
      <c r="H25" s="8">
        <v>0</v>
      </c>
      <c r="J25" s="8">
        <v>-2437644240</v>
      </c>
      <c r="L25" s="9">
        <v>-3</v>
      </c>
      <c r="N25" s="8">
        <v>0</v>
      </c>
      <c r="P25" s="23">
        <v>555446189</v>
      </c>
      <c r="Q25" s="23"/>
      <c r="S25" s="8">
        <v>3996047</v>
      </c>
      <c r="U25" s="23">
        <f t="shared" si="0"/>
        <v>559442236</v>
      </c>
      <c r="V25" s="23"/>
      <c r="W25" s="9">
        <v>0.32</v>
      </c>
    </row>
    <row r="26" spans="1:23" ht="18.75">
      <c r="A26" s="22" t="s">
        <v>103</v>
      </c>
      <c r="B26" s="22"/>
      <c r="D26" s="8">
        <v>0</v>
      </c>
      <c r="F26" s="8">
        <v>0</v>
      </c>
      <c r="H26" s="8">
        <v>0</v>
      </c>
      <c r="J26" s="8">
        <v>0</v>
      </c>
      <c r="L26" s="9">
        <v>0</v>
      </c>
      <c r="N26" s="8">
        <v>0</v>
      </c>
      <c r="P26" s="23">
        <v>0</v>
      </c>
      <c r="Q26" s="23"/>
      <c r="S26" s="8">
        <v>-86979232</v>
      </c>
      <c r="U26" s="23">
        <f t="shared" si="0"/>
        <v>-86979232</v>
      </c>
      <c r="V26" s="23"/>
      <c r="W26" s="9">
        <v>-0.05</v>
      </c>
    </row>
    <row r="27" spans="1:23" ht="18.75">
      <c r="A27" s="22" t="s">
        <v>54</v>
      </c>
      <c r="B27" s="22"/>
      <c r="D27" s="8">
        <v>0</v>
      </c>
      <c r="F27" s="8">
        <v>1313410275</v>
      </c>
      <c r="H27" s="8">
        <v>0</v>
      </c>
      <c r="J27" s="8">
        <v>1313410275</v>
      </c>
      <c r="L27" s="9">
        <v>1.61</v>
      </c>
      <c r="N27" s="8">
        <v>0</v>
      </c>
      <c r="P27" s="23">
        <v>-585225227</v>
      </c>
      <c r="Q27" s="23"/>
      <c r="S27" s="8">
        <v>-135309</v>
      </c>
      <c r="U27" s="23">
        <f t="shared" si="0"/>
        <v>-585360536</v>
      </c>
      <c r="V27" s="23"/>
      <c r="W27" s="9">
        <v>-0.33</v>
      </c>
    </row>
    <row r="28" spans="1:23" ht="18.75">
      <c r="A28" s="22" t="s">
        <v>36</v>
      </c>
      <c r="B28" s="22"/>
      <c r="D28" s="8">
        <v>0</v>
      </c>
      <c r="F28" s="8">
        <v>3381108389</v>
      </c>
      <c r="H28" s="8">
        <v>0</v>
      </c>
      <c r="J28" s="8">
        <v>3381108389</v>
      </c>
      <c r="L28" s="9">
        <v>4.1500000000000004</v>
      </c>
      <c r="N28" s="8">
        <v>0</v>
      </c>
      <c r="P28" s="23">
        <v>616555053</v>
      </c>
      <c r="Q28" s="23"/>
      <c r="S28" s="8">
        <v>-12852</v>
      </c>
      <c r="U28" s="23">
        <f t="shared" si="0"/>
        <v>616542201</v>
      </c>
      <c r="V28" s="23"/>
      <c r="W28" s="9">
        <v>0.35</v>
      </c>
    </row>
    <row r="29" spans="1:23" ht="18.75">
      <c r="A29" s="22" t="s">
        <v>104</v>
      </c>
      <c r="B29" s="22"/>
      <c r="D29" s="8">
        <v>0</v>
      </c>
      <c r="F29" s="8">
        <v>0</v>
      </c>
      <c r="H29" s="8">
        <v>0</v>
      </c>
      <c r="J29" s="8">
        <v>0</v>
      </c>
      <c r="L29" s="9">
        <v>0</v>
      </c>
      <c r="N29" s="8">
        <v>66135099</v>
      </c>
      <c r="P29" s="23">
        <v>0</v>
      </c>
      <c r="Q29" s="23"/>
      <c r="S29" s="8">
        <v>1267640857</v>
      </c>
      <c r="U29" s="23">
        <f t="shared" si="0"/>
        <v>1333775956</v>
      </c>
      <c r="V29" s="23"/>
      <c r="W29" s="9">
        <v>0.75</v>
      </c>
    </row>
    <row r="30" spans="1:23" ht="18.75">
      <c r="A30" s="22" t="s">
        <v>20</v>
      </c>
      <c r="B30" s="22"/>
      <c r="D30" s="8">
        <v>0</v>
      </c>
      <c r="F30" s="8">
        <v>1927575358</v>
      </c>
      <c r="H30" s="8">
        <v>0</v>
      </c>
      <c r="J30" s="8">
        <v>1927575358</v>
      </c>
      <c r="L30" s="9">
        <v>2.37</v>
      </c>
      <c r="N30" s="8">
        <v>3797542560</v>
      </c>
      <c r="P30" s="23">
        <v>3758771952</v>
      </c>
      <c r="Q30" s="23"/>
      <c r="S30" s="8">
        <v>480334458</v>
      </c>
      <c r="U30" s="23">
        <f t="shared" si="0"/>
        <v>8036648970</v>
      </c>
      <c r="V30" s="23"/>
      <c r="W30" s="9">
        <v>4.54</v>
      </c>
    </row>
    <row r="31" spans="1:23" ht="18.75">
      <c r="A31" s="22" t="s">
        <v>41</v>
      </c>
      <c r="B31" s="22"/>
      <c r="D31" s="8">
        <v>0</v>
      </c>
      <c r="F31" s="8">
        <v>11908082827</v>
      </c>
      <c r="H31" s="8">
        <v>0</v>
      </c>
      <c r="J31" s="8">
        <v>11908082827</v>
      </c>
      <c r="L31" s="9">
        <v>14.63</v>
      </c>
      <c r="N31" s="8">
        <v>18482060454</v>
      </c>
      <c r="P31" s="23">
        <v>13755888775</v>
      </c>
      <c r="Q31" s="23"/>
      <c r="S31" s="8">
        <v>1039634101</v>
      </c>
      <c r="U31" s="23">
        <f t="shared" si="0"/>
        <v>33277583330</v>
      </c>
      <c r="V31" s="23"/>
      <c r="W31" s="9">
        <v>18.8</v>
      </c>
    </row>
    <row r="32" spans="1:23" ht="18.75">
      <c r="A32" s="22" t="s">
        <v>35</v>
      </c>
      <c r="B32" s="22"/>
      <c r="D32" s="8">
        <v>0</v>
      </c>
      <c r="F32" s="8">
        <v>2187026234</v>
      </c>
      <c r="H32" s="8">
        <v>0</v>
      </c>
      <c r="J32" s="8">
        <v>2187026234</v>
      </c>
      <c r="L32" s="9">
        <v>2.69</v>
      </c>
      <c r="N32" s="8">
        <v>3223427130</v>
      </c>
      <c r="P32" s="23">
        <v>8849827087</v>
      </c>
      <c r="Q32" s="23"/>
      <c r="S32" s="8">
        <v>0</v>
      </c>
      <c r="U32" s="23">
        <f t="shared" si="0"/>
        <v>12073254217</v>
      </c>
      <c r="V32" s="23"/>
      <c r="W32" s="9">
        <v>6.82</v>
      </c>
    </row>
    <row r="33" spans="1:23" ht="18.75">
      <c r="A33" s="22" t="s">
        <v>45</v>
      </c>
      <c r="B33" s="22"/>
      <c r="D33" s="8">
        <v>0</v>
      </c>
      <c r="F33" s="8">
        <v>82639730</v>
      </c>
      <c r="H33" s="8">
        <v>0</v>
      </c>
      <c r="J33" s="8">
        <v>82639730</v>
      </c>
      <c r="L33" s="9">
        <v>0.1</v>
      </c>
      <c r="N33" s="8">
        <v>12137619480</v>
      </c>
      <c r="P33" s="23">
        <v>-3718787874</v>
      </c>
      <c r="Q33" s="23"/>
      <c r="S33" s="8">
        <v>0</v>
      </c>
      <c r="U33" s="23">
        <f t="shared" si="0"/>
        <v>8418831606</v>
      </c>
      <c r="V33" s="23"/>
      <c r="W33" s="9">
        <v>4.76</v>
      </c>
    </row>
    <row r="34" spans="1:23" ht="18.75">
      <c r="A34" s="22" t="s">
        <v>43</v>
      </c>
      <c r="B34" s="22"/>
      <c r="D34" s="8">
        <v>0</v>
      </c>
      <c r="F34" s="8">
        <v>2818131750</v>
      </c>
      <c r="H34" s="8">
        <v>0</v>
      </c>
      <c r="J34" s="8">
        <v>2818131750</v>
      </c>
      <c r="L34" s="9">
        <v>3.46</v>
      </c>
      <c r="N34" s="8">
        <v>5645076008</v>
      </c>
      <c r="P34" s="23">
        <v>-1959272550</v>
      </c>
      <c r="Q34" s="23"/>
      <c r="S34" s="8">
        <v>0</v>
      </c>
      <c r="U34" s="23">
        <f t="shared" si="0"/>
        <v>3685803458</v>
      </c>
      <c r="V34" s="23"/>
      <c r="W34" s="9">
        <v>2.08</v>
      </c>
    </row>
    <row r="35" spans="1:23" ht="18.75">
      <c r="A35" s="22" t="s">
        <v>59</v>
      </c>
      <c r="B35" s="22"/>
      <c r="D35" s="8">
        <v>0</v>
      </c>
      <c r="F35" s="8">
        <v>-2842983000</v>
      </c>
      <c r="H35" s="8">
        <v>0</v>
      </c>
      <c r="J35" s="8">
        <v>-2842983000</v>
      </c>
      <c r="L35" s="9">
        <v>-3.49</v>
      </c>
      <c r="N35" s="8">
        <v>4810000000</v>
      </c>
      <c r="P35" s="23">
        <v>-8528949004</v>
      </c>
      <c r="Q35" s="23"/>
      <c r="S35" s="8">
        <v>0</v>
      </c>
      <c r="U35" s="23">
        <f t="shared" si="0"/>
        <v>-3718949004</v>
      </c>
      <c r="V35" s="23"/>
      <c r="W35" s="9">
        <v>-2.1</v>
      </c>
    </row>
    <row r="36" spans="1:23" ht="18.75">
      <c r="A36" s="22" t="s">
        <v>27</v>
      </c>
      <c r="B36" s="22"/>
      <c r="D36" s="8">
        <v>0</v>
      </c>
      <c r="F36" s="8">
        <v>4728695850</v>
      </c>
      <c r="H36" s="8">
        <v>0</v>
      </c>
      <c r="J36" s="8">
        <v>4728695850</v>
      </c>
      <c r="L36" s="9">
        <v>5.81</v>
      </c>
      <c r="N36" s="8">
        <v>11648749164</v>
      </c>
      <c r="P36" s="23">
        <v>-6351979500</v>
      </c>
      <c r="Q36" s="23"/>
      <c r="S36" s="8">
        <v>0</v>
      </c>
      <c r="U36" s="23">
        <f t="shared" si="0"/>
        <v>5296769664</v>
      </c>
      <c r="V36" s="23"/>
      <c r="W36" s="9">
        <v>2.99</v>
      </c>
    </row>
    <row r="37" spans="1:23" ht="18.75">
      <c r="A37" s="22" t="s">
        <v>53</v>
      </c>
      <c r="B37" s="22"/>
      <c r="D37" s="8">
        <v>0</v>
      </c>
      <c r="F37" s="8">
        <v>1259905114</v>
      </c>
      <c r="H37" s="8">
        <v>0</v>
      </c>
      <c r="J37" s="8">
        <v>1259905114</v>
      </c>
      <c r="L37" s="9">
        <v>1.55</v>
      </c>
      <c r="N37" s="8">
        <v>209745558</v>
      </c>
      <c r="P37" s="23">
        <v>635527354</v>
      </c>
      <c r="Q37" s="23"/>
      <c r="S37" s="8">
        <v>0</v>
      </c>
      <c r="U37" s="23">
        <f t="shared" si="0"/>
        <v>845272912</v>
      </c>
      <c r="V37" s="23"/>
      <c r="W37" s="9">
        <v>0.48</v>
      </c>
    </row>
    <row r="38" spans="1:23" ht="18.75">
      <c r="A38" s="22" t="s">
        <v>40</v>
      </c>
      <c r="B38" s="22"/>
      <c r="D38" s="8">
        <v>1712307560</v>
      </c>
      <c r="F38" s="8">
        <v>-2488576181</v>
      </c>
      <c r="H38" s="8">
        <v>0</v>
      </c>
      <c r="J38" s="8">
        <v>-776268621</v>
      </c>
      <c r="L38" s="9">
        <v>-0.95</v>
      </c>
      <c r="N38" s="8">
        <v>1712307560</v>
      </c>
      <c r="P38" s="23">
        <v>-4080485230</v>
      </c>
      <c r="Q38" s="23"/>
      <c r="S38" s="8">
        <v>0</v>
      </c>
      <c r="U38" s="23">
        <f t="shared" si="0"/>
        <v>-2368177670</v>
      </c>
      <c r="V38" s="23"/>
      <c r="W38" s="9">
        <v>-1.34</v>
      </c>
    </row>
    <row r="39" spans="1:23" ht="18.75">
      <c r="A39" s="22" t="s">
        <v>19</v>
      </c>
      <c r="B39" s="22"/>
      <c r="D39" s="8">
        <v>0</v>
      </c>
      <c r="F39" s="8">
        <v>656072803</v>
      </c>
      <c r="H39" s="8">
        <v>0</v>
      </c>
      <c r="J39" s="8">
        <v>656072803</v>
      </c>
      <c r="L39" s="9">
        <v>0.81</v>
      </c>
      <c r="N39" s="8">
        <v>857142600</v>
      </c>
      <c r="P39" s="23">
        <v>1292264608</v>
      </c>
      <c r="Q39" s="23"/>
      <c r="S39" s="8">
        <v>0</v>
      </c>
      <c r="U39" s="23">
        <f t="shared" si="0"/>
        <v>2149407208</v>
      </c>
      <c r="V39" s="23"/>
      <c r="W39" s="9">
        <v>1.21</v>
      </c>
    </row>
    <row r="40" spans="1:23" ht="18.75">
      <c r="A40" s="22" t="s">
        <v>24</v>
      </c>
      <c r="B40" s="22"/>
      <c r="D40" s="8">
        <v>0</v>
      </c>
      <c r="F40" s="8">
        <v>1971133554</v>
      </c>
      <c r="H40" s="8">
        <v>0</v>
      </c>
      <c r="J40" s="8">
        <v>1971133554</v>
      </c>
      <c r="L40" s="9">
        <v>2.42</v>
      </c>
      <c r="N40" s="8">
        <v>7850792000</v>
      </c>
      <c r="P40" s="23">
        <v>-8065556688</v>
      </c>
      <c r="Q40" s="23"/>
      <c r="S40" s="8">
        <v>0</v>
      </c>
      <c r="U40" s="23">
        <f t="shared" si="0"/>
        <v>-214764688</v>
      </c>
      <c r="V40" s="23"/>
      <c r="W40" s="9">
        <v>-0.12</v>
      </c>
    </row>
    <row r="41" spans="1:23" ht="18.75">
      <c r="A41" s="22" t="s">
        <v>28</v>
      </c>
      <c r="B41" s="22"/>
      <c r="D41" s="8">
        <v>0</v>
      </c>
      <c r="F41" s="8">
        <v>546980505</v>
      </c>
      <c r="H41" s="8">
        <v>0</v>
      </c>
      <c r="J41" s="8">
        <v>546980505</v>
      </c>
      <c r="L41" s="9">
        <v>0.67</v>
      </c>
      <c r="N41" s="8">
        <v>1474909020</v>
      </c>
      <c r="P41" s="23">
        <v>-2069503558</v>
      </c>
      <c r="Q41" s="23"/>
      <c r="S41" s="8">
        <v>0</v>
      </c>
      <c r="U41" s="23">
        <f t="shared" si="0"/>
        <v>-594594538</v>
      </c>
      <c r="V41" s="23"/>
      <c r="W41" s="9">
        <v>-0.34</v>
      </c>
    </row>
    <row r="42" spans="1:23" ht="18.75">
      <c r="A42" s="22" t="s">
        <v>32</v>
      </c>
      <c r="B42" s="22"/>
      <c r="D42" s="8">
        <v>0</v>
      </c>
      <c r="F42" s="8">
        <v>3006007200</v>
      </c>
      <c r="H42" s="8">
        <v>0</v>
      </c>
      <c r="J42" s="8">
        <v>3006007200</v>
      </c>
      <c r="L42" s="9">
        <v>3.69</v>
      </c>
      <c r="N42" s="8">
        <v>7200000000</v>
      </c>
      <c r="P42" s="23">
        <v>8270098379</v>
      </c>
      <c r="Q42" s="23"/>
      <c r="S42" s="8">
        <v>0</v>
      </c>
      <c r="U42" s="23">
        <f t="shared" si="0"/>
        <v>15470098379</v>
      </c>
      <c r="V42" s="23"/>
      <c r="W42" s="9">
        <v>8.74</v>
      </c>
    </row>
    <row r="43" spans="1:23" ht="18.75">
      <c r="A43" s="22" t="s">
        <v>49</v>
      </c>
      <c r="B43" s="22"/>
      <c r="D43" s="8">
        <v>0</v>
      </c>
      <c r="F43" s="8">
        <v>-2833440120</v>
      </c>
      <c r="H43" s="8">
        <v>0</v>
      </c>
      <c r="J43" s="8">
        <v>-2833440120</v>
      </c>
      <c r="L43" s="9">
        <v>-3.48</v>
      </c>
      <c r="N43" s="8">
        <f>747508571</f>
        <v>747508571</v>
      </c>
      <c r="P43" s="23">
        <v>-1477436629</v>
      </c>
      <c r="Q43" s="23"/>
      <c r="S43" s="8">
        <v>0</v>
      </c>
      <c r="U43" s="23">
        <f t="shared" si="0"/>
        <v>-729928058</v>
      </c>
      <c r="V43" s="23"/>
      <c r="W43" s="9">
        <v>-0.41</v>
      </c>
    </row>
    <row r="44" spans="1:23" ht="18.75">
      <c r="A44" s="22" t="s">
        <v>48</v>
      </c>
      <c r="B44" s="22"/>
      <c r="D44" s="8">
        <v>0</v>
      </c>
      <c r="F44" s="8">
        <v>1968219000</v>
      </c>
      <c r="H44" s="8">
        <v>0</v>
      </c>
      <c r="J44" s="8">
        <v>1968219000</v>
      </c>
      <c r="L44" s="9">
        <v>2.42</v>
      </c>
      <c r="N44" s="8">
        <v>0</v>
      </c>
      <c r="P44" s="23">
        <v>-524858400</v>
      </c>
      <c r="Q44" s="23"/>
      <c r="S44" s="8">
        <v>0</v>
      </c>
      <c r="U44" s="23">
        <f t="shared" si="0"/>
        <v>-524858400</v>
      </c>
      <c r="V44" s="23"/>
      <c r="W44" s="9">
        <v>-0.3</v>
      </c>
    </row>
    <row r="45" spans="1:23" ht="18.75">
      <c r="A45" s="22" t="s">
        <v>22</v>
      </c>
      <c r="B45" s="22"/>
      <c r="D45" s="8">
        <v>0</v>
      </c>
      <c r="F45" s="8">
        <v>3275375177</v>
      </c>
      <c r="H45" s="8">
        <v>0</v>
      </c>
      <c r="J45" s="8">
        <v>3275375177</v>
      </c>
      <c r="L45" s="9">
        <v>4.0199999999999996</v>
      </c>
      <c r="N45" s="8">
        <v>0</v>
      </c>
      <c r="P45" s="23">
        <v>-2040937299</v>
      </c>
      <c r="Q45" s="23"/>
      <c r="S45" s="8">
        <v>0</v>
      </c>
      <c r="U45" s="23">
        <f t="shared" si="0"/>
        <v>-2040937299</v>
      </c>
      <c r="V45" s="23"/>
      <c r="W45" s="9">
        <v>-1.1499999999999999</v>
      </c>
    </row>
    <row r="46" spans="1:23" ht="18.75">
      <c r="A46" s="22" t="s">
        <v>44</v>
      </c>
      <c r="B46" s="22"/>
      <c r="D46" s="8">
        <v>0</v>
      </c>
      <c r="F46" s="8">
        <v>1655093250</v>
      </c>
      <c r="H46" s="8">
        <v>0</v>
      </c>
      <c r="J46" s="8">
        <v>1655093250</v>
      </c>
      <c r="L46" s="9">
        <v>2.0299999999999998</v>
      </c>
      <c r="N46" s="8">
        <v>0</v>
      </c>
      <c r="P46" s="23">
        <v>-422471250</v>
      </c>
      <c r="Q46" s="23"/>
      <c r="S46" s="8">
        <v>0</v>
      </c>
      <c r="U46" s="23">
        <f t="shared" si="0"/>
        <v>-422471250</v>
      </c>
      <c r="V46" s="23"/>
      <c r="W46" s="9">
        <v>-0.24</v>
      </c>
    </row>
    <row r="47" spans="1:23" ht="18.75">
      <c r="A47" s="22" t="s">
        <v>58</v>
      </c>
      <c r="B47" s="22"/>
      <c r="D47" s="8">
        <v>0</v>
      </c>
      <c r="F47" s="8">
        <v>2986126200</v>
      </c>
      <c r="H47" s="8">
        <v>0</v>
      </c>
      <c r="J47" s="8">
        <v>2986126200</v>
      </c>
      <c r="L47" s="9">
        <v>3.67</v>
      </c>
      <c r="N47" s="8">
        <v>0</v>
      </c>
      <c r="P47" s="23">
        <v>-1626265800</v>
      </c>
      <c r="Q47" s="23"/>
      <c r="S47" s="8">
        <v>0</v>
      </c>
      <c r="U47" s="23">
        <f t="shared" si="0"/>
        <v>-1626265800</v>
      </c>
      <c r="V47" s="23"/>
      <c r="W47" s="9">
        <v>-0.92</v>
      </c>
    </row>
    <row r="48" spans="1:23" ht="18.75">
      <c r="A48" s="22" t="s">
        <v>26</v>
      </c>
      <c r="B48" s="22"/>
      <c r="D48" s="8">
        <v>0</v>
      </c>
      <c r="F48" s="8">
        <v>6267549913</v>
      </c>
      <c r="H48" s="8">
        <v>0</v>
      </c>
      <c r="J48" s="8">
        <v>6267549913</v>
      </c>
      <c r="L48" s="9">
        <v>7.7</v>
      </c>
      <c r="N48" s="8">
        <v>0</v>
      </c>
      <c r="P48" s="23">
        <v>2459418316</v>
      </c>
      <c r="Q48" s="23"/>
      <c r="S48" s="8">
        <v>0</v>
      </c>
      <c r="U48" s="23">
        <f t="shared" si="0"/>
        <v>2459418316</v>
      </c>
      <c r="V48" s="23"/>
      <c r="W48" s="9">
        <v>1.39</v>
      </c>
    </row>
    <row r="49" spans="1:23" ht="18.75">
      <c r="A49" s="22" t="s">
        <v>46</v>
      </c>
      <c r="B49" s="22"/>
      <c r="D49" s="8">
        <v>0</v>
      </c>
      <c r="F49" s="8">
        <v>869821404</v>
      </c>
      <c r="H49" s="8">
        <v>0</v>
      </c>
      <c r="J49" s="8">
        <v>869821404</v>
      </c>
      <c r="L49" s="9">
        <v>1.07</v>
      </c>
      <c r="N49" s="8">
        <v>0</v>
      </c>
      <c r="P49" s="23">
        <v>7474566997</v>
      </c>
      <c r="Q49" s="23"/>
      <c r="S49" s="8">
        <v>0</v>
      </c>
      <c r="U49" s="23">
        <f t="shared" si="0"/>
        <v>7474566997</v>
      </c>
      <c r="V49" s="23"/>
      <c r="W49" s="9">
        <v>4.22</v>
      </c>
    </row>
    <row r="50" spans="1:23" ht="18.75">
      <c r="A50" s="22" t="s">
        <v>39</v>
      </c>
      <c r="B50" s="22"/>
      <c r="D50" s="8">
        <v>0</v>
      </c>
      <c r="F50" s="8">
        <v>2186910000</v>
      </c>
      <c r="H50" s="8">
        <v>0</v>
      </c>
      <c r="J50" s="8">
        <v>2186910000</v>
      </c>
      <c r="L50" s="9">
        <v>2.69</v>
      </c>
      <c r="N50" s="8">
        <v>0</v>
      </c>
      <c r="P50" s="23">
        <v>4890725996</v>
      </c>
      <c r="Q50" s="23"/>
      <c r="S50" s="8">
        <v>0</v>
      </c>
      <c r="U50" s="23">
        <f t="shared" si="0"/>
        <v>4890725996</v>
      </c>
      <c r="V50" s="23"/>
      <c r="W50" s="9">
        <v>2.76</v>
      </c>
    </row>
    <row r="51" spans="1:23" ht="18.75">
      <c r="A51" s="22" t="s">
        <v>105</v>
      </c>
      <c r="B51" s="22"/>
      <c r="D51" s="8">
        <v>0</v>
      </c>
      <c r="F51" s="8">
        <v>4425714809</v>
      </c>
      <c r="H51" s="8">
        <v>0</v>
      </c>
      <c r="J51" s="8">
        <v>4425714809</v>
      </c>
      <c r="L51" s="9">
        <v>5.44</v>
      </c>
      <c r="N51" s="8">
        <v>0</v>
      </c>
      <c r="P51" s="23">
        <v>5312239413</v>
      </c>
      <c r="Q51" s="23"/>
      <c r="S51" s="8">
        <v>0</v>
      </c>
      <c r="U51" s="23">
        <f t="shared" si="0"/>
        <v>5312239413</v>
      </c>
      <c r="V51" s="23"/>
      <c r="W51" s="9">
        <v>3</v>
      </c>
    </row>
    <row r="52" spans="1:23" ht="18.75">
      <c r="A52" s="22" t="s">
        <v>37</v>
      </c>
      <c r="B52" s="22"/>
      <c r="D52" s="8">
        <v>0</v>
      </c>
      <c r="F52" s="8">
        <v>1772888175</v>
      </c>
      <c r="H52" s="8">
        <v>0</v>
      </c>
      <c r="J52" s="8">
        <v>1772888175</v>
      </c>
      <c r="L52" s="9">
        <v>2.1800000000000002</v>
      </c>
      <c r="N52" s="8">
        <v>0</v>
      </c>
      <c r="P52" s="23">
        <v>2594470500</v>
      </c>
      <c r="Q52" s="23"/>
      <c r="S52" s="8">
        <v>0</v>
      </c>
      <c r="U52" s="23">
        <f t="shared" si="0"/>
        <v>2594470500</v>
      </c>
      <c r="V52" s="23"/>
      <c r="W52" s="9">
        <v>1.47</v>
      </c>
    </row>
    <row r="53" spans="1:23" ht="18.75">
      <c r="A53" s="22" t="s">
        <v>21</v>
      </c>
      <c r="B53" s="22"/>
      <c r="D53" s="8">
        <v>0</v>
      </c>
      <c r="F53" s="8">
        <v>1519516624</v>
      </c>
      <c r="H53" s="8">
        <v>0</v>
      </c>
      <c r="J53" s="8">
        <v>1519516624</v>
      </c>
      <c r="L53" s="9">
        <v>1.87</v>
      </c>
      <c r="N53" s="8">
        <v>0</v>
      </c>
      <c r="P53" s="23">
        <v>-719771031</v>
      </c>
      <c r="Q53" s="23"/>
      <c r="S53" s="8">
        <v>0</v>
      </c>
      <c r="U53" s="23">
        <f t="shared" si="0"/>
        <v>-719771031</v>
      </c>
      <c r="V53" s="23"/>
      <c r="W53" s="9">
        <v>-0.41</v>
      </c>
    </row>
    <row r="54" spans="1:23" ht="18.75">
      <c r="A54" s="22" t="s">
        <v>51</v>
      </c>
      <c r="B54" s="22"/>
      <c r="D54" s="8">
        <v>0</v>
      </c>
      <c r="F54" s="8">
        <v>1707233161</v>
      </c>
      <c r="H54" s="8">
        <v>0</v>
      </c>
      <c r="J54" s="8">
        <v>1707233161</v>
      </c>
      <c r="L54" s="9">
        <v>2.1</v>
      </c>
      <c r="N54" s="8">
        <v>0</v>
      </c>
      <c r="P54" s="23">
        <v>7525135295</v>
      </c>
      <c r="Q54" s="23"/>
      <c r="S54" s="8">
        <v>0</v>
      </c>
      <c r="U54" s="23">
        <f t="shared" si="0"/>
        <v>7525135295</v>
      </c>
      <c r="V54" s="23"/>
      <c r="W54" s="9">
        <v>4.25</v>
      </c>
    </row>
    <row r="55" spans="1:23" ht="18.75">
      <c r="A55" s="22" t="s">
        <v>29</v>
      </c>
      <c r="B55" s="22"/>
      <c r="D55" s="8">
        <v>0</v>
      </c>
      <c r="F55" s="8">
        <v>401248282</v>
      </c>
      <c r="H55" s="8">
        <v>0</v>
      </c>
      <c r="J55" s="8">
        <v>401248282</v>
      </c>
      <c r="L55" s="9">
        <v>0.49</v>
      </c>
      <c r="N55" s="8">
        <v>0</v>
      </c>
      <c r="P55" s="23">
        <v>31466006617</v>
      </c>
      <c r="Q55" s="23"/>
      <c r="S55" s="8">
        <v>0</v>
      </c>
      <c r="U55" s="23">
        <f t="shared" si="0"/>
        <v>31466006617</v>
      </c>
      <c r="V55" s="23"/>
      <c r="W55" s="9">
        <v>17.78</v>
      </c>
    </row>
    <row r="56" spans="1:23" ht="18.75">
      <c r="A56" s="22" t="s">
        <v>63</v>
      </c>
      <c r="B56" s="22"/>
      <c r="D56" s="8">
        <v>0</v>
      </c>
      <c r="F56" s="8">
        <v>631743060</v>
      </c>
      <c r="H56" s="8">
        <v>0</v>
      </c>
      <c r="J56" s="8">
        <v>631743060</v>
      </c>
      <c r="L56" s="9">
        <v>0.78</v>
      </c>
      <c r="N56" s="8">
        <v>0</v>
      </c>
      <c r="P56" s="23">
        <v>1189163409</v>
      </c>
      <c r="Q56" s="23"/>
      <c r="S56" s="8">
        <v>0</v>
      </c>
      <c r="U56" s="23">
        <f t="shared" si="0"/>
        <v>1189163409</v>
      </c>
      <c r="V56" s="23"/>
      <c r="W56" s="9">
        <v>0.67</v>
      </c>
    </row>
    <row r="57" spans="1:23" ht="18.75">
      <c r="A57" s="24" t="s">
        <v>38</v>
      </c>
      <c r="B57" s="24"/>
      <c r="D57" s="11">
        <v>0</v>
      </c>
      <c r="F57" s="11">
        <v>3437424900</v>
      </c>
      <c r="H57" s="11">
        <v>0</v>
      </c>
      <c r="J57" s="11">
        <v>3437424900</v>
      </c>
      <c r="L57" s="12">
        <v>4.22</v>
      </c>
      <c r="N57" s="11">
        <v>0</v>
      </c>
      <c r="P57" s="23">
        <v>194833800</v>
      </c>
      <c r="Q57" s="25"/>
      <c r="S57" s="11">
        <v>0</v>
      </c>
      <c r="U57" s="23">
        <f t="shared" si="0"/>
        <v>194833800</v>
      </c>
      <c r="V57" s="39"/>
      <c r="W57" s="12">
        <v>0.11</v>
      </c>
    </row>
    <row r="58" spans="1:23" ht="21.75" thickBot="1">
      <c r="A58" s="26" t="s">
        <v>65</v>
      </c>
      <c r="B58" s="26"/>
      <c r="D58" s="20">
        <v>1712307560</v>
      </c>
      <c r="F58" s="20">
        <v>80197119467</v>
      </c>
      <c r="H58" s="20">
        <v>-2737202152</v>
      </c>
      <c r="J58" s="20">
        <v>79172224875</v>
      </c>
      <c r="L58" s="14">
        <v>97.26</v>
      </c>
      <c r="N58" s="20">
        <f>SUM(N9:N57)</f>
        <v>116274353328</v>
      </c>
      <c r="Q58" s="20">
        <v>64566408822</v>
      </c>
      <c r="S58" s="20">
        <v>-6045453689</v>
      </c>
      <c r="U58" s="20">
        <f>SUM(U9:V57)</f>
        <v>174795308461</v>
      </c>
      <c r="V58" s="41"/>
      <c r="W58" s="14">
        <v>98.74</v>
      </c>
    </row>
    <row r="59" spans="1:23" ht="13.5" thickTop="1">
      <c r="D59" s="21"/>
      <c r="F59" s="21"/>
      <c r="H59" s="21"/>
      <c r="J59" s="21"/>
      <c r="N59" s="21"/>
      <c r="U59" s="40"/>
      <c r="V59" s="40"/>
    </row>
    <row r="60" spans="1:23">
      <c r="D60" s="21"/>
      <c r="F60" s="21"/>
      <c r="H60" s="21"/>
      <c r="N60" s="21"/>
      <c r="U60" s="40"/>
      <c r="V60" s="40"/>
    </row>
    <row r="61" spans="1:23">
      <c r="D61" s="21"/>
      <c r="F61" s="21"/>
      <c r="H61" s="38"/>
      <c r="N61" s="21"/>
      <c r="U61" s="40"/>
      <c r="V61" s="40"/>
    </row>
    <row r="62" spans="1:23">
      <c r="D62" s="21"/>
      <c r="F62" s="21"/>
      <c r="H62" s="21"/>
      <c r="N62" s="21"/>
    </row>
  </sheetData>
  <mergeCells count="159">
    <mergeCell ref="U54:V54"/>
    <mergeCell ref="U55:V55"/>
    <mergeCell ref="U56:V56"/>
    <mergeCell ref="U57:V57"/>
    <mergeCell ref="U45:V45"/>
    <mergeCell ref="U46:V46"/>
    <mergeCell ref="U47:V47"/>
    <mergeCell ref="U48:V48"/>
    <mergeCell ref="U49:V49"/>
    <mergeCell ref="U50:V50"/>
    <mergeCell ref="U51:V51"/>
    <mergeCell ref="U52:V52"/>
    <mergeCell ref="U53:V53"/>
    <mergeCell ref="U36:V36"/>
    <mergeCell ref="U37:V37"/>
    <mergeCell ref="U38:V38"/>
    <mergeCell ref="U39:V39"/>
    <mergeCell ref="U40:V40"/>
    <mergeCell ref="U41:V41"/>
    <mergeCell ref="U42:V42"/>
    <mergeCell ref="U43:V43"/>
    <mergeCell ref="U44:V44"/>
    <mergeCell ref="U27:V27"/>
    <mergeCell ref="U28:V28"/>
    <mergeCell ref="U29:V29"/>
    <mergeCell ref="U30:V30"/>
    <mergeCell ref="U31:V31"/>
    <mergeCell ref="U32:V32"/>
    <mergeCell ref="U33:V33"/>
    <mergeCell ref="U34:V34"/>
    <mergeCell ref="U35:V35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U8:V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view="pageBreakPreview" topLeftCell="A2" zoomScale="160" zoomScaleNormal="100" zoomScaleSheetLayoutView="160" workbookViewId="0">
      <selection activeCell="C17" sqref="B17:C18"/>
    </sheetView>
  </sheetViews>
  <sheetFormatPr defaultRowHeight="12.75"/>
  <cols>
    <col min="1" max="1" width="6.5703125" style="1" bestFit="1" customWidth="1"/>
    <col min="2" max="2" width="40.28515625" style="1" customWidth="1"/>
    <col min="3" max="3" width="1.28515625" style="1" customWidth="1"/>
    <col min="4" max="4" width="27.7109375" style="1" bestFit="1" customWidth="1"/>
    <col min="5" max="5" width="1.28515625" style="1" customWidth="1"/>
    <col min="6" max="6" width="27.7109375" style="1" bestFit="1" customWidth="1"/>
    <col min="7" max="16384" width="9.140625" style="1"/>
  </cols>
  <sheetData>
    <row r="1" spans="1:6" ht="25.5">
      <c r="A1" s="31" t="s">
        <v>0</v>
      </c>
      <c r="B1" s="31"/>
      <c r="C1" s="31"/>
      <c r="D1" s="31"/>
      <c r="E1" s="31"/>
      <c r="F1" s="31"/>
    </row>
    <row r="2" spans="1:6" ht="25.5">
      <c r="A2" s="31" t="s">
        <v>81</v>
      </c>
      <c r="B2" s="31"/>
      <c r="C2" s="31"/>
      <c r="D2" s="31"/>
      <c r="E2" s="31"/>
      <c r="F2" s="31"/>
    </row>
    <row r="3" spans="1:6" ht="25.5">
      <c r="A3" s="31" t="s">
        <v>2</v>
      </c>
      <c r="B3" s="31"/>
      <c r="C3" s="31"/>
      <c r="D3" s="31"/>
      <c r="E3" s="31"/>
      <c r="F3" s="31"/>
    </row>
    <row r="5" spans="1:6" ht="24">
      <c r="A5" s="2" t="s">
        <v>106</v>
      </c>
      <c r="B5" s="32" t="s">
        <v>107</v>
      </c>
      <c r="C5" s="32"/>
      <c r="D5" s="32"/>
      <c r="E5" s="32"/>
      <c r="F5" s="32"/>
    </row>
    <row r="6" spans="1:6" ht="21">
      <c r="D6" s="28" t="s">
        <v>96</v>
      </c>
      <c r="E6" s="28"/>
      <c r="F6" s="4" t="s">
        <v>97</v>
      </c>
    </row>
    <row r="7" spans="1:6" ht="21">
      <c r="A7" s="28" t="s">
        <v>108</v>
      </c>
      <c r="B7" s="28"/>
      <c r="D7" s="15" t="s">
        <v>109</v>
      </c>
      <c r="E7" s="3"/>
      <c r="F7" s="15" t="s">
        <v>109</v>
      </c>
    </row>
    <row r="8" spans="1:6" ht="18.75">
      <c r="A8" s="29" t="s">
        <v>73</v>
      </c>
      <c r="B8" s="29"/>
      <c r="D8" s="6">
        <v>3775</v>
      </c>
      <c r="F8" s="6">
        <v>11277</v>
      </c>
    </row>
    <row r="9" spans="1:6" ht="18.75">
      <c r="A9" s="22" t="s">
        <v>75</v>
      </c>
      <c r="B9" s="22"/>
      <c r="D9" s="8">
        <v>72052</v>
      </c>
      <c r="F9" s="8">
        <v>837320</v>
      </c>
    </row>
    <row r="10" spans="1:6" ht="18.75">
      <c r="A10" s="22" t="s">
        <v>76</v>
      </c>
      <c r="B10" s="22"/>
      <c r="D10" s="8">
        <v>9258</v>
      </c>
      <c r="F10" s="8">
        <v>36867</v>
      </c>
    </row>
    <row r="11" spans="1:6" ht="18.75">
      <c r="A11" s="22" t="s">
        <v>77</v>
      </c>
      <c r="B11" s="22"/>
      <c r="D11" s="8">
        <v>6046973</v>
      </c>
      <c r="F11" s="8">
        <v>75140857</v>
      </c>
    </row>
    <row r="12" spans="1:6" ht="18.75">
      <c r="A12" s="22" t="s">
        <v>78</v>
      </c>
      <c r="B12" s="22"/>
      <c r="D12" s="8">
        <v>62312</v>
      </c>
      <c r="F12" s="8">
        <v>14564002</v>
      </c>
    </row>
    <row r="13" spans="1:6" ht="18.75">
      <c r="A13" s="24" t="s">
        <v>79</v>
      </c>
      <c r="B13" s="24"/>
      <c r="D13" s="11">
        <v>40223</v>
      </c>
      <c r="F13" s="11">
        <v>120161</v>
      </c>
    </row>
    <row r="14" spans="1:6" ht="21.75" thickBot="1">
      <c r="A14" s="26" t="s">
        <v>65</v>
      </c>
      <c r="B14" s="26"/>
      <c r="D14" s="13">
        <v>6234593</v>
      </c>
      <c r="F14" s="13">
        <v>90710484</v>
      </c>
    </row>
  </sheetData>
  <mergeCells count="13">
    <mergeCell ref="A1:F1"/>
    <mergeCell ref="A2:F2"/>
    <mergeCell ref="A3:F3"/>
    <mergeCell ref="B5:F5"/>
    <mergeCell ref="D6:E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60" zoomScaleNormal="100" zoomScaleSheetLayoutView="160" workbookViewId="0">
      <selection activeCell="F11" sqref="F11"/>
    </sheetView>
  </sheetViews>
  <sheetFormatPr defaultRowHeight="12.75"/>
  <cols>
    <col min="1" max="1" width="6.5703125" style="1" bestFit="1" customWidth="1"/>
    <col min="2" max="2" width="41.5703125" style="1" customWidth="1"/>
    <col min="3" max="3" width="1.28515625" style="1" customWidth="1"/>
    <col min="4" max="4" width="12.140625" style="1" bestFit="1" customWidth="1"/>
    <col min="5" max="5" width="1.28515625" style="1" customWidth="1"/>
    <col min="6" max="6" width="13.85546875" style="1" bestFit="1" customWidth="1"/>
    <col min="7" max="7" width="0.28515625" style="1" customWidth="1"/>
    <col min="8" max="16384" width="9.140625" style="1"/>
  </cols>
  <sheetData>
    <row r="1" spans="1:6" ht="25.5">
      <c r="A1" s="31" t="s">
        <v>0</v>
      </c>
      <c r="B1" s="31"/>
      <c r="C1" s="31"/>
      <c r="D1" s="31"/>
      <c r="E1" s="31"/>
      <c r="F1" s="31"/>
    </row>
    <row r="2" spans="1:6" ht="25.5">
      <c r="A2" s="31" t="s">
        <v>81</v>
      </c>
      <c r="B2" s="31"/>
      <c r="C2" s="31"/>
      <c r="D2" s="31"/>
      <c r="E2" s="31"/>
      <c r="F2" s="31"/>
    </row>
    <row r="3" spans="1:6" ht="25.5">
      <c r="A3" s="31" t="s">
        <v>2</v>
      </c>
      <c r="B3" s="31"/>
      <c r="C3" s="31"/>
      <c r="D3" s="31"/>
      <c r="E3" s="31"/>
      <c r="F3" s="31"/>
    </row>
    <row r="5" spans="1:6" ht="24">
      <c r="A5" s="2" t="s">
        <v>110</v>
      </c>
      <c r="B5" s="32" t="s">
        <v>92</v>
      </c>
      <c r="C5" s="32"/>
      <c r="D5" s="32"/>
      <c r="E5" s="32"/>
      <c r="F5" s="32"/>
    </row>
    <row r="6" spans="1:6" ht="21">
      <c r="D6" s="4" t="s">
        <v>96</v>
      </c>
      <c r="F6" s="4" t="s">
        <v>9</v>
      </c>
    </row>
    <row r="7" spans="1:6" ht="21">
      <c r="A7" s="28" t="s">
        <v>92</v>
      </c>
      <c r="B7" s="28"/>
      <c r="D7" s="5" t="s">
        <v>70</v>
      </c>
      <c r="F7" s="5" t="s">
        <v>70</v>
      </c>
    </row>
    <row r="8" spans="1:6" ht="18.75">
      <c r="A8" s="29" t="s">
        <v>92</v>
      </c>
      <c r="B8" s="29"/>
      <c r="D8" s="6">
        <v>393083918</v>
      </c>
      <c r="F8" s="6">
        <v>1565774566</v>
      </c>
    </row>
    <row r="9" spans="1:6" ht="18.75">
      <c r="A9" s="24" t="s">
        <v>111</v>
      </c>
      <c r="B9" s="24"/>
      <c r="D9" s="11">
        <v>8335253</v>
      </c>
      <c r="F9" s="11">
        <v>25584536</v>
      </c>
    </row>
    <row r="10" spans="1:6" ht="21">
      <c r="A10" s="26" t="s">
        <v>65</v>
      </c>
      <c r="B10" s="26"/>
      <c r="D10" s="13">
        <f>SUM(D8:D9)</f>
        <v>401419171</v>
      </c>
      <c r="F10" s="13">
        <f>SUM(F8:F9)</f>
        <v>1591359102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3"/>
  <sheetViews>
    <sheetView rightToLeft="1" view="pageBreakPreview" zoomScale="85" zoomScaleNormal="100" zoomScaleSheetLayoutView="85" workbookViewId="0">
      <selection activeCell="I35" sqref="I35"/>
    </sheetView>
  </sheetViews>
  <sheetFormatPr defaultRowHeight="12.75"/>
  <cols>
    <col min="1" max="1" width="24" style="1" bestFit="1" customWidth="1"/>
    <col min="2" max="2" width="1.28515625" style="1" customWidth="1"/>
    <col min="3" max="3" width="16.85546875" style="1" customWidth="1"/>
    <col min="4" max="4" width="1.28515625" style="1" customWidth="1"/>
    <col min="5" max="5" width="28.140625" style="1" bestFit="1" customWidth="1"/>
    <col min="6" max="6" width="1.28515625" style="1" customWidth="1"/>
    <col min="7" max="7" width="18.85546875" style="1" bestFit="1" customWidth="1"/>
    <col min="8" max="8" width="1.28515625" style="1" customWidth="1"/>
    <col min="9" max="9" width="19" style="1" bestFit="1" customWidth="1"/>
    <col min="10" max="10" width="1.28515625" style="1" customWidth="1"/>
    <col min="11" max="11" width="12.42578125" style="1" bestFit="1" customWidth="1"/>
    <col min="12" max="12" width="1.28515625" style="1" customWidth="1"/>
    <col min="13" max="13" width="20" style="1" bestFit="1" customWidth="1"/>
    <col min="14" max="14" width="1.28515625" style="1" customWidth="1"/>
    <col min="15" max="15" width="19" style="1" bestFit="1" customWidth="1"/>
    <col min="16" max="16" width="1.28515625" style="1" customWidth="1"/>
    <col min="17" max="17" width="14.42578125" style="1" bestFit="1" customWidth="1"/>
    <col min="18" max="18" width="1.28515625" style="1" customWidth="1"/>
    <col min="19" max="19" width="20" style="1" bestFit="1" customWidth="1"/>
    <col min="20" max="20" width="0.28515625" style="1" customWidth="1"/>
    <col min="21" max="16384" width="9.140625" style="1"/>
  </cols>
  <sheetData>
    <row r="1" spans="1:19" ht="25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5.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5.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ht="24">
      <c r="A5" s="32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21">
      <c r="A6" s="28" t="s">
        <v>66</v>
      </c>
      <c r="C6" s="28" t="s">
        <v>112</v>
      </c>
      <c r="D6" s="28"/>
      <c r="E6" s="28"/>
      <c r="F6" s="28"/>
      <c r="G6" s="28"/>
      <c r="I6" s="28" t="s">
        <v>96</v>
      </c>
      <c r="J6" s="28"/>
      <c r="K6" s="28"/>
      <c r="L6" s="28"/>
      <c r="M6" s="28"/>
      <c r="O6" s="28" t="s">
        <v>97</v>
      </c>
      <c r="P6" s="28"/>
      <c r="Q6" s="28"/>
      <c r="R6" s="28"/>
      <c r="S6" s="28"/>
    </row>
    <row r="7" spans="1:19" ht="21">
      <c r="A7" s="28"/>
      <c r="C7" s="15" t="s">
        <v>113</v>
      </c>
      <c r="D7" s="3"/>
      <c r="E7" s="15" t="s">
        <v>114</v>
      </c>
      <c r="F7" s="3"/>
      <c r="G7" s="15" t="s">
        <v>115</v>
      </c>
      <c r="I7" s="15" t="s">
        <v>116</v>
      </c>
      <c r="J7" s="3"/>
      <c r="K7" s="15" t="s">
        <v>117</v>
      </c>
      <c r="L7" s="3"/>
      <c r="M7" s="15" t="s">
        <v>118</v>
      </c>
      <c r="O7" s="15" t="s">
        <v>116</v>
      </c>
      <c r="P7" s="3"/>
      <c r="Q7" s="15" t="s">
        <v>117</v>
      </c>
      <c r="R7" s="3"/>
      <c r="S7" s="15" t="s">
        <v>118</v>
      </c>
    </row>
    <row r="8" spans="1:19" ht="18.75">
      <c r="A8" s="16" t="s">
        <v>60</v>
      </c>
      <c r="C8" s="16" t="s">
        <v>119</v>
      </c>
      <c r="E8" s="6">
        <v>3234808</v>
      </c>
      <c r="G8" s="6">
        <v>1540</v>
      </c>
      <c r="I8" s="6">
        <v>0</v>
      </c>
      <c r="K8" s="6">
        <v>0</v>
      </c>
      <c r="M8" s="6">
        <v>0</v>
      </c>
      <c r="O8" s="6">
        <v>4981604320</v>
      </c>
      <c r="Q8" s="6">
        <v>1540</v>
      </c>
      <c r="S8" s="6">
        <f>O8-Q8</f>
        <v>4981602780</v>
      </c>
    </row>
    <row r="9" spans="1:19" ht="18.75">
      <c r="A9" s="17" t="s">
        <v>35</v>
      </c>
      <c r="C9" s="17" t="s">
        <v>120</v>
      </c>
      <c r="E9" s="8">
        <v>5116551</v>
      </c>
      <c r="G9" s="8">
        <v>630</v>
      </c>
      <c r="I9" s="8">
        <v>0</v>
      </c>
      <c r="K9" s="8">
        <v>0</v>
      </c>
      <c r="M9" s="8">
        <v>0</v>
      </c>
      <c r="O9" s="8">
        <v>3223427130</v>
      </c>
      <c r="Q9" s="8">
        <v>0</v>
      </c>
      <c r="S9" s="8">
        <f t="shared" ref="S9:S30" si="0">O9-Q9</f>
        <v>3223427130</v>
      </c>
    </row>
    <row r="10" spans="1:19" ht="18.75">
      <c r="A10" s="17" t="s">
        <v>45</v>
      </c>
      <c r="C10" s="17" t="s">
        <v>121</v>
      </c>
      <c r="E10" s="8">
        <v>4156719</v>
      </c>
      <c r="G10" s="8">
        <v>2920</v>
      </c>
      <c r="I10" s="8">
        <v>0</v>
      </c>
      <c r="K10" s="8">
        <v>0</v>
      </c>
      <c r="M10" s="8">
        <v>0</v>
      </c>
      <c r="O10" s="8">
        <v>12137619480</v>
      </c>
      <c r="Q10" s="8">
        <v>0</v>
      </c>
      <c r="S10" s="8">
        <f t="shared" si="0"/>
        <v>12137619480</v>
      </c>
    </row>
    <row r="11" spans="1:19" ht="18.75">
      <c r="A11" s="17" t="s">
        <v>43</v>
      </c>
      <c r="C11" s="17" t="s">
        <v>122</v>
      </c>
      <c r="E11" s="8">
        <v>900000</v>
      </c>
      <c r="G11" s="8">
        <v>6500</v>
      </c>
      <c r="I11" s="8">
        <v>0</v>
      </c>
      <c r="K11" s="8">
        <v>0</v>
      </c>
      <c r="M11" s="8">
        <v>0</v>
      </c>
      <c r="O11" s="8">
        <v>5850000000</v>
      </c>
      <c r="Q11" s="8">
        <v>204923992</v>
      </c>
      <c r="S11" s="8">
        <f t="shared" si="0"/>
        <v>5645076008</v>
      </c>
    </row>
    <row r="12" spans="1:19" ht="18.75">
      <c r="A12" s="17" t="s">
        <v>59</v>
      </c>
      <c r="C12" s="17" t="s">
        <v>123</v>
      </c>
      <c r="E12" s="8">
        <v>13000000</v>
      </c>
      <c r="G12" s="8">
        <v>370</v>
      </c>
      <c r="I12" s="8">
        <v>0</v>
      </c>
      <c r="K12" s="8">
        <v>0</v>
      </c>
      <c r="M12" s="8">
        <v>0</v>
      </c>
      <c r="O12" s="8">
        <v>4810000000</v>
      </c>
      <c r="Q12" s="8">
        <v>0</v>
      </c>
      <c r="S12" s="8">
        <f t="shared" si="0"/>
        <v>4810000000</v>
      </c>
    </row>
    <row r="13" spans="1:19" ht="18.75">
      <c r="A13" s="17" t="s">
        <v>42</v>
      </c>
      <c r="C13" s="17" t="s">
        <v>124</v>
      </c>
      <c r="E13" s="8">
        <v>751229</v>
      </c>
      <c r="G13" s="8">
        <v>6500</v>
      </c>
      <c r="I13" s="8">
        <v>0</v>
      </c>
      <c r="K13" s="8">
        <v>0</v>
      </c>
      <c r="M13" s="8">
        <v>0</v>
      </c>
      <c r="O13" s="8">
        <v>4882988500</v>
      </c>
      <c r="Q13" s="8">
        <v>52932054</v>
      </c>
      <c r="S13" s="8">
        <f t="shared" si="0"/>
        <v>4830056446</v>
      </c>
    </row>
    <row r="14" spans="1:19" ht="18.75">
      <c r="A14" s="17" t="s">
        <v>27</v>
      </c>
      <c r="C14" s="17" t="s">
        <v>124</v>
      </c>
      <c r="E14" s="8">
        <v>7100000</v>
      </c>
      <c r="G14" s="8">
        <v>1680</v>
      </c>
      <c r="I14" s="8">
        <v>0</v>
      </c>
      <c r="K14" s="8">
        <v>0</v>
      </c>
      <c r="M14" s="8">
        <v>0</v>
      </c>
      <c r="O14" s="8">
        <v>11928000000</v>
      </c>
      <c r="Q14" s="8">
        <v>279250836</v>
      </c>
      <c r="S14" s="8">
        <f t="shared" si="0"/>
        <v>11648749164</v>
      </c>
    </row>
    <row r="15" spans="1:19" ht="18.75">
      <c r="A15" s="17" t="s">
        <v>52</v>
      </c>
      <c r="C15" s="17" t="s">
        <v>121</v>
      </c>
      <c r="E15" s="8">
        <v>40300000</v>
      </c>
      <c r="G15" s="8">
        <v>400</v>
      </c>
      <c r="I15" s="8">
        <v>0</v>
      </c>
      <c r="K15" s="8">
        <v>0</v>
      </c>
      <c r="M15" s="8">
        <v>0</v>
      </c>
      <c r="O15" s="8">
        <v>16120000000</v>
      </c>
      <c r="Q15" s="8">
        <v>109659666</v>
      </c>
      <c r="S15" s="8">
        <f t="shared" si="0"/>
        <v>16010340334</v>
      </c>
    </row>
    <row r="16" spans="1:19" ht="18.75">
      <c r="A16" s="17" t="s">
        <v>31</v>
      </c>
      <c r="C16" s="17" t="s">
        <v>125</v>
      </c>
      <c r="E16" s="8">
        <v>1511626</v>
      </c>
      <c r="G16" s="8">
        <v>1330</v>
      </c>
      <c r="I16" s="8">
        <v>0</v>
      </c>
      <c r="K16" s="8">
        <v>0</v>
      </c>
      <c r="M16" s="8">
        <v>0</v>
      </c>
      <c r="O16" s="8">
        <v>2010462580</v>
      </c>
      <c r="Q16" s="8">
        <v>39156088</v>
      </c>
      <c r="S16" s="8">
        <f t="shared" si="0"/>
        <v>1971306492</v>
      </c>
    </row>
    <row r="17" spans="1:19" ht="18.75">
      <c r="A17" s="17" t="s">
        <v>53</v>
      </c>
      <c r="C17" s="17" t="s">
        <v>120</v>
      </c>
      <c r="E17" s="8">
        <v>1121634</v>
      </c>
      <c r="G17" s="8">
        <v>187</v>
      </c>
      <c r="I17" s="8">
        <v>0</v>
      </c>
      <c r="K17" s="8">
        <v>0</v>
      </c>
      <c r="M17" s="8">
        <v>0</v>
      </c>
      <c r="O17" s="8">
        <v>209745558</v>
      </c>
      <c r="Q17" s="8">
        <v>0</v>
      </c>
      <c r="S17" s="8">
        <f t="shared" si="0"/>
        <v>209745558</v>
      </c>
    </row>
    <row r="18" spans="1:19" ht="18.75">
      <c r="A18" s="17" t="s">
        <v>62</v>
      </c>
      <c r="C18" s="17" t="s">
        <v>121</v>
      </c>
      <c r="E18" s="8">
        <v>6980000</v>
      </c>
      <c r="G18" s="8">
        <v>960</v>
      </c>
      <c r="I18" s="8">
        <v>0</v>
      </c>
      <c r="K18" s="8">
        <v>0</v>
      </c>
      <c r="M18" s="8">
        <v>0</v>
      </c>
      <c r="O18" s="8">
        <v>6700800000</v>
      </c>
      <c r="Q18" s="8">
        <v>251776928</v>
      </c>
      <c r="S18" s="8">
        <f t="shared" si="0"/>
        <v>6449023072</v>
      </c>
    </row>
    <row r="19" spans="1:19" ht="18.75">
      <c r="A19" s="17" t="s">
        <v>40</v>
      </c>
      <c r="C19" s="17" t="s">
        <v>126</v>
      </c>
      <c r="E19" s="8">
        <v>653648</v>
      </c>
      <c r="G19" s="8">
        <v>3000</v>
      </c>
      <c r="I19" s="8">
        <v>1960944000</v>
      </c>
      <c r="K19" s="8">
        <v>248636440</v>
      </c>
      <c r="M19" s="8">
        <v>1712307560</v>
      </c>
      <c r="O19" s="8">
        <v>1960944000</v>
      </c>
      <c r="Q19" s="8">
        <v>248636440</v>
      </c>
      <c r="S19" s="8">
        <f t="shared" si="0"/>
        <v>1712307560</v>
      </c>
    </row>
    <row r="20" spans="1:19" ht="18.75">
      <c r="A20" s="17" t="s">
        <v>19</v>
      </c>
      <c r="C20" s="17" t="s">
        <v>124</v>
      </c>
      <c r="E20" s="8">
        <v>2857142</v>
      </c>
      <c r="G20" s="8">
        <v>300</v>
      </c>
      <c r="I20" s="8">
        <v>0</v>
      </c>
      <c r="K20" s="8">
        <v>0</v>
      </c>
      <c r="M20" s="8">
        <v>0</v>
      </c>
      <c r="O20" s="8">
        <v>857142600</v>
      </c>
      <c r="Q20" s="8">
        <v>0</v>
      </c>
      <c r="S20" s="8">
        <f t="shared" si="0"/>
        <v>857142600</v>
      </c>
    </row>
    <row r="21" spans="1:19" ht="18.75">
      <c r="A21" s="17" t="s">
        <v>24</v>
      </c>
      <c r="C21" s="17" t="s">
        <v>123</v>
      </c>
      <c r="E21" s="8">
        <v>20234000</v>
      </c>
      <c r="G21" s="8">
        <v>388</v>
      </c>
      <c r="I21" s="8">
        <v>0</v>
      </c>
      <c r="K21" s="8">
        <v>0</v>
      </c>
      <c r="M21" s="8">
        <v>0</v>
      </c>
      <c r="O21" s="8">
        <v>7850792000</v>
      </c>
      <c r="Q21" s="8">
        <v>0</v>
      </c>
      <c r="S21" s="8">
        <f t="shared" si="0"/>
        <v>7850792000</v>
      </c>
    </row>
    <row r="22" spans="1:19" ht="18.75">
      <c r="A22" s="17" t="s">
        <v>28</v>
      </c>
      <c r="C22" s="17" t="s">
        <v>123</v>
      </c>
      <c r="E22" s="8">
        <v>5672727</v>
      </c>
      <c r="G22" s="8">
        <v>260</v>
      </c>
      <c r="I22" s="8">
        <v>0</v>
      </c>
      <c r="K22" s="8">
        <v>0</v>
      </c>
      <c r="M22" s="8">
        <v>0</v>
      </c>
      <c r="O22" s="8">
        <v>1474909020</v>
      </c>
      <c r="Q22" s="8">
        <v>0</v>
      </c>
      <c r="S22" s="8">
        <f t="shared" si="0"/>
        <v>1474909020</v>
      </c>
    </row>
    <row r="23" spans="1:19" ht="18.75">
      <c r="A23" s="17" t="s">
        <v>32</v>
      </c>
      <c r="C23" s="17" t="s">
        <v>120</v>
      </c>
      <c r="E23" s="8">
        <v>360000</v>
      </c>
      <c r="G23" s="8">
        <v>20000</v>
      </c>
      <c r="I23" s="8">
        <v>0</v>
      </c>
      <c r="K23" s="8">
        <v>0</v>
      </c>
      <c r="M23" s="8">
        <v>0</v>
      </c>
      <c r="O23" s="8">
        <v>7200000000</v>
      </c>
      <c r="Q23" s="8">
        <v>0</v>
      </c>
      <c r="S23" s="8">
        <f t="shared" si="0"/>
        <v>7200000000</v>
      </c>
    </row>
    <row r="24" spans="1:19" ht="18.75">
      <c r="A24" s="17" t="s">
        <v>41</v>
      </c>
      <c r="C24" s="17" t="s">
        <v>127</v>
      </c>
      <c r="E24" s="8">
        <v>20654069</v>
      </c>
      <c r="G24" s="8">
        <v>950</v>
      </c>
      <c r="I24" s="8">
        <v>0</v>
      </c>
      <c r="K24" s="8">
        <v>0</v>
      </c>
      <c r="M24" s="8">
        <v>0</v>
      </c>
      <c r="O24" s="8">
        <v>19621365550</v>
      </c>
      <c r="Q24" s="8">
        <v>1139305096</v>
      </c>
      <c r="S24" s="8">
        <f t="shared" si="0"/>
        <v>18482060454</v>
      </c>
    </row>
    <row r="25" spans="1:19" ht="18.75">
      <c r="A25" s="17" t="s">
        <v>50</v>
      </c>
      <c r="C25" s="17" t="s">
        <v>121</v>
      </c>
      <c r="E25" s="8">
        <v>4700000</v>
      </c>
      <c r="G25" s="8">
        <v>34</v>
      </c>
      <c r="I25" s="8">
        <v>0</v>
      </c>
      <c r="K25" s="8">
        <v>0</v>
      </c>
      <c r="M25" s="8">
        <v>0</v>
      </c>
      <c r="O25" s="8">
        <v>159800000</v>
      </c>
      <c r="Q25" s="8">
        <v>5902900</v>
      </c>
      <c r="S25" s="8">
        <f t="shared" si="0"/>
        <v>153897100</v>
      </c>
    </row>
    <row r="26" spans="1:19" ht="18.75">
      <c r="A26" s="17" t="s">
        <v>49</v>
      </c>
      <c r="C26" s="17" t="s">
        <v>128</v>
      </c>
      <c r="E26" s="8">
        <v>10180000</v>
      </c>
      <c r="G26" s="8">
        <v>77</v>
      </c>
      <c r="I26" s="8">
        <v>0</v>
      </c>
      <c r="K26" s="8">
        <v>0</v>
      </c>
      <c r="M26" s="8">
        <v>0</v>
      </c>
      <c r="O26" s="8">
        <v>783860000</v>
      </c>
      <c r="Q26" s="8">
        <v>36351429</v>
      </c>
      <c r="S26" s="8">
        <f t="shared" si="0"/>
        <v>747508571</v>
      </c>
    </row>
    <row r="27" spans="1:19" ht="18.75">
      <c r="A27" s="17" t="s">
        <v>104</v>
      </c>
      <c r="C27" s="17" t="s">
        <v>121</v>
      </c>
      <c r="E27" s="8">
        <v>1800000</v>
      </c>
      <c r="G27" s="8">
        <v>38</v>
      </c>
      <c r="I27" s="8">
        <v>0</v>
      </c>
      <c r="K27" s="8">
        <v>0</v>
      </c>
      <c r="M27" s="8">
        <v>0</v>
      </c>
      <c r="O27" s="8">
        <v>68400000</v>
      </c>
      <c r="Q27" s="8">
        <v>2264901</v>
      </c>
      <c r="S27" s="8">
        <f t="shared" si="0"/>
        <v>66135099</v>
      </c>
    </row>
    <row r="28" spans="1:19" ht="18.75">
      <c r="A28" s="17" t="s">
        <v>34</v>
      </c>
      <c r="C28" s="17" t="s">
        <v>129</v>
      </c>
      <c r="E28" s="8">
        <v>10100746</v>
      </c>
      <c r="G28" s="8">
        <v>150</v>
      </c>
      <c r="I28" s="8">
        <v>0</v>
      </c>
      <c r="K28" s="8">
        <v>0</v>
      </c>
      <c r="M28" s="8">
        <v>0</v>
      </c>
      <c r="O28" s="8">
        <v>1515111900</v>
      </c>
      <c r="Q28" s="8">
        <v>0</v>
      </c>
      <c r="S28" s="8">
        <f t="shared" si="0"/>
        <v>1515111900</v>
      </c>
    </row>
    <row r="29" spans="1:19" ht="18.75">
      <c r="A29" s="17" t="s">
        <v>20</v>
      </c>
      <c r="C29" s="17" t="s">
        <v>130</v>
      </c>
      <c r="E29" s="8">
        <v>54250608</v>
      </c>
      <c r="G29" s="8">
        <v>70</v>
      </c>
      <c r="I29" s="8">
        <v>0</v>
      </c>
      <c r="K29" s="8">
        <v>0</v>
      </c>
      <c r="M29" s="8">
        <v>0</v>
      </c>
      <c r="O29" s="8">
        <v>3797542560</v>
      </c>
      <c r="Q29" s="8">
        <v>0</v>
      </c>
      <c r="S29" s="8">
        <f t="shared" si="0"/>
        <v>3797542560</v>
      </c>
    </row>
    <row r="30" spans="1:19" ht="18.75">
      <c r="A30" s="18" t="s">
        <v>23</v>
      </c>
      <c r="C30" s="18" t="s">
        <v>131</v>
      </c>
      <c r="E30" s="11">
        <v>1562500</v>
      </c>
      <c r="G30" s="11">
        <v>320</v>
      </c>
      <c r="I30" s="11">
        <v>0</v>
      </c>
      <c r="K30" s="11">
        <v>0</v>
      </c>
      <c r="M30" s="11">
        <v>0</v>
      </c>
      <c r="O30" s="11">
        <v>500000000</v>
      </c>
      <c r="Q30" s="11">
        <v>0</v>
      </c>
      <c r="S30" s="11">
        <f t="shared" si="0"/>
        <v>500000000</v>
      </c>
    </row>
    <row r="31" spans="1:19" ht="21">
      <c r="A31" s="19" t="s">
        <v>65</v>
      </c>
      <c r="C31" s="13"/>
      <c r="E31" s="13"/>
      <c r="G31" s="13"/>
      <c r="I31" s="13">
        <v>1960944000</v>
      </c>
      <c r="K31" s="13">
        <v>248636440</v>
      </c>
      <c r="M31" s="13">
        <v>1712307560</v>
      </c>
      <c r="O31" s="13">
        <v>118644515198</v>
      </c>
      <c r="Q31" s="13">
        <v>2370160330</v>
      </c>
      <c r="S31" s="20">
        <f>SUM(S8:S30)</f>
        <v>116274353328</v>
      </c>
    </row>
    <row r="32" spans="1:19">
      <c r="M32" s="21"/>
      <c r="S32" s="21"/>
    </row>
    <row r="33" spans="19:19">
      <c r="S33" s="2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view="pageBreakPreview" zoomScale="145" zoomScaleNormal="100" zoomScaleSheetLayoutView="145" workbookViewId="0">
      <selection activeCell="G21" sqref="G21"/>
    </sheetView>
  </sheetViews>
  <sheetFormatPr defaultRowHeight="12.75"/>
  <cols>
    <col min="1" max="1" width="55.7109375" style="1" bestFit="1" customWidth="1"/>
    <col min="2" max="2" width="1.28515625" style="1" customWidth="1"/>
    <col min="3" max="3" width="9.85546875" style="1" bestFit="1" customWidth="1"/>
    <col min="4" max="4" width="1.28515625" style="1" customWidth="1"/>
    <col min="5" max="5" width="10.7109375" style="1" bestFit="1" customWidth="1"/>
    <col min="6" max="6" width="1.28515625" style="1" customWidth="1"/>
    <col min="7" max="7" width="11.140625" style="1" bestFit="1" customWidth="1"/>
    <col min="8" max="8" width="1.28515625" style="1" customWidth="1"/>
    <col min="9" max="9" width="11" style="1" bestFit="1" customWidth="1"/>
    <col min="10" max="10" width="1.28515625" style="1" customWidth="1"/>
    <col min="11" max="11" width="10.7109375" style="1" bestFit="1" customWidth="1"/>
    <col min="12" max="12" width="1.28515625" style="1" customWidth="1"/>
    <col min="13" max="13" width="11.140625" style="1" bestFit="1" customWidth="1"/>
    <col min="14" max="14" width="0.28515625" style="1" customWidth="1"/>
    <col min="15" max="16384" width="9.140625" style="1"/>
  </cols>
  <sheetData>
    <row r="1" spans="1:13" ht="25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5.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5.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ht="24">
      <c r="A5" s="32" t="s">
        <v>134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1">
      <c r="A6" s="28" t="s">
        <v>84</v>
      </c>
      <c r="C6" s="28" t="s">
        <v>96</v>
      </c>
      <c r="D6" s="28"/>
      <c r="E6" s="28"/>
      <c r="F6" s="28"/>
      <c r="G6" s="28"/>
      <c r="I6" s="28" t="s">
        <v>97</v>
      </c>
      <c r="J6" s="28"/>
      <c r="K6" s="28"/>
      <c r="L6" s="28"/>
      <c r="M6" s="28"/>
    </row>
    <row r="7" spans="1:13" ht="21">
      <c r="A7" s="28"/>
      <c r="C7" s="15" t="s">
        <v>132</v>
      </c>
      <c r="D7" s="3"/>
      <c r="E7" s="15" t="s">
        <v>117</v>
      </c>
      <c r="F7" s="3"/>
      <c r="G7" s="15" t="s">
        <v>133</v>
      </c>
      <c r="I7" s="15" t="s">
        <v>132</v>
      </c>
      <c r="J7" s="3"/>
      <c r="K7" s="15" t="s">
        <v>117</v>
      </c>
      <c r="L7" s="3"/>
      <c r="M7" s="15" t="s">
        <v>133</v>
      </c>
    </row>
    <row r="8" spans="1:13" ht="18.75">
      <c r="A8" s="16" t="s">
        <v>73</v>
      </c>
      <c r="C8" s="6">
        <v>3775</v>
      </c>
      <c r="E8" s="6">
        <v>0</v>
      </c>
      <c r="G8" s="6">
        <v>3775</v>
      </c>
      <c r="I8" s="6">
        <v>11277</v>
      </c>
      <c r="K8" s="6">
        <v>0</v>
      </c>
      <c r="M8" s="6">
        <v>11277</v>
      </c>
    </row>
    <row r="9" spans="1:13" ht="18.75">
      <c r="A9" s="17" t="s">
        <v>75</v>
      </c>
      <c r="C9" s="8">
        <v>72052</v>
      </c>
      <c r="E9" s="8">
        <v>0</v>
      </c>
      <c r="G9" s="8">
        <v>72052</v>
      </c>
      <c r="I9" s="8">
        <v>837320</v>
      </c>
      <c r="K9" s="8">
        <v>0</v>
      </c>
      <c r="M9" s="8">
        <v>837320</v>
      </c>
    </row>
    <row r="10" spans="1:13" ht="18.75">
      <c r="A10" s="17" t="s">
        <v>76</v>
      </c>
      <c r="C10" s="8">
        <v>9258</v>
      </c>
      <c r="E10" s="8">
        <v>0</v>
      </c>
      <c r="G10" s="8">
        <v>9258</v>
      </c>
      <c r="I10" s="8">
        <v>36867</v>
      </c>
      <c r="K10" s="8">
        <v>0</v>
      </c>
      <c r="M10" s="8">
        <v>36867</v>
      </c>
    </row>
    <row r="11" spans="1:13" ht="18.75">
      <c r="A11" s="17" t="s">
        <v>77</v>
      </c>
      <c r="C11" s="8">
        <v>6046973</v>
      </c>
      <c r="E11" s="8">
        <v>0</v>
      </c>
      <c r="G11" s="8">
        <v>6046973</v>
      </c>
      <c r="I11" s="8">
        <v>75140857</v>
      </c>
      <c r="K11" s="8">
        <v>0</v>
      </c>
      <c r="M11" s="8">
        <v>75140857</v>
      </c>
    </row>
    <row r="12" spans="1:13" ht="18.75">
      <c r="A12" s="17" t="s">
        <v>78</v>
      </c>
      <c r="C12" s="8">
        <v>62312</v>
      </c>
      <c r="E12" s="8">
        <v>0</v>
      </c>
      <c r="G12" s="8">
        <v>62312</v>
      </c>
      <c r="I12" s="8">
        <v>14564002</v>
      </c>
      <c r="K12" s="8">
        <v>0</v>
      </c>
      <c r="M12" s="8">
        <v>14564002</v>
      </c>
    </row>
    <row r="13" spans="1:13" ht="18.75">
      <c r="A13" s="18" t="s">
        <v>79</v>
      </c>
      <c r="C13" s="11">
        <v>40223</v>
      </c>
      <c r="E13" s="11">
        <v>0</v>
      </c>
      <c r="G13" s="11">
        <v>40223</v>
      </c>
      <c r="I13" s="11">
        <v>120161</v>
      </c>
      <c r="K13" s="11">
        <v>0</v>
      </c>
      <c r="M13" s="11">
        <v>120161</v>
      </c>
    </row>
    <row r="14" spans="1:13" ht="21">
      <c r="A14" s="19" t="s">
        <v>65</v>
      </c>
      <c r="C14" s="13">
        <v>6234593</v>
      </c>
      <c r="E14" s="13">
        <v>0</v>
      </c>
      <c r="G14" s="13">
        <v>6234593</v>
      </c>
      <c r="I14" s="13">
        <v>90710484</v>
      </c>
      <c r="K14" s="13">
        <v>0</v>
      </c>
      <c r="M14" s="13">
        <v>90710484</v>
      </c>
    </row>
    <row r="15" spans="1:13">
      <c r="G15" s="21"/>
      <c r="M15" s="2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2"/>
  <sheetViews>
    <sheetView rightToLeft="1" view="pageBreakPreview" zoomScale="115" zoomScaleNormal="100" zoomScaleSheetLayoutView="115" workbookViewId="0">
      <selection activeCell="K46" sqref="K46"/>
    </sheetView>
  </sheetViews>
  <sheetFormatPr defaultRowHeight="12.75"/>
  <cols>
    <col min="1" max="1" width="25.85546875" style="1" bestFit="1" customWidth="1"/>
    <col min="2" max="2" width="1.28515625" style="1" customWidth="1"/>
    <col min="3" max="3" width="11" style="1" bestFit="1" customWidth="1"/>
    <col min="4" max="4" width="1.28515625" style="1" customWidth="1"/>
    <col min="5" max="5" width="15.42578125" style="1" bestFit="1" customWidth="1"/>
    <col min="6" max="6" width="1.28515625" style="1" customWidth="1"/>
    <col min="7" max="7" width="14.85546875" style="1" bestFit="1" customWidth="1"/>
    <col min="8" max="8" width="1.28515625" style="1" customWidth="1"/>
    <col min="9" max="9" width="21.85546875" style="1" bestFit="1" customWidth="1"/>
    <col min="10" max="10" width="1.28515625" style="1" customWidth="1"/>
    <col min="11" max="11" width="10.85546875" style="1" bestFit="1" customWidth="1"/>
    <col min="12" max="12" width="1.28515625" style="1" customWidth="1"/>
    <col min="13" max="13" width="16" style="1" bestFit="1" customWidth="1"/>
    <col min="14" max="14" width="1.28515625" style="1" customWidth="1"/>
    <col min="15" max="15" width="16" style="1" bestFit="1" customWidth="1"/>
    <col min="16" max="16" width="1.28515625" style="1" customWidth="1"/>
    <col min="17" max="17" width="14.28515625" style="1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5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5.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5.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5" spans="1:18" ht="24">
      <c r="A5" s="32" t="s">
        <v>135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21">
      <c r="A6" s="28" t="s">
        <v>84</v>
      </c>
      <c r="C6" s="28" t="s">
        <v>96</v>
      </c>
      <c r="D6" s="28"/>
      <c r="E6" s="28"/>
      <c r="F6" s="28"/>
      <c r="G6" s="28"/>
      <c r="H6" s="28"/>
      <c r="I6" s="28"/>
      <c r="K6" s="28" t="s">
        <v>97</v>
      </c>
      <c r="L6" s="28"/>
      <c r="M6" s="28"/>
      <c r="N6" s="28"/>
      <c r="O6" s="28"/>
      <c r="P6" s="28"/>
      <c r="Q6" s="28"/>
      <c r="R6" s="28"/>
    </row>
    <row r="7" spans="1:18" ht="21">
      <c r="A7" s="28"/>
      <c r="C7" s="15" t="s">
        <v>13</v>
      </c>
      <c r="D7" s="3"/>
      <c r="E7" s="15" t="s">
        <v>136</v>
      </c>
      <c r="F7" s="3"/>
      <c r="G7" s="15" t="s">
        <v>137</v>
      </c>
      <c r="H7" s="3"/>
      <c r="I7" s="15" t="s">
        <v>138</v>
      </c>
      <c r="K7" s="15" t="s">
        <v>13</v>
      </c>
      <c r="L7" s="3"/>
      <c r="M7" s="15" t="s">
        <v>136</v>
      </c>
      <c r="N7" s="3"/>
      <c r="O7" s="15" t="s">
        <v>137</v>
      </c>
      <c r="P7" s="3"/>
      <c r="Q7" s="34" t="s">
        <v>138</v>
      </c>
      <c r="R7" s="34"/>
    </row>
    <row r="8" spans="1:18" ht="18.75">
      <c r="A8" s="16" t="s">
        <v>31</v>
      </c>
      <c r="C8" s="6">
        <v>563357</v>
      </c>
      <c r="E8" s="6">
        <v>13053834970</v>
      </c>
      <c r="G8" s="6">
        <v>15965743289</v>
      </c>
      <c r="I8" s="6">
        <v>-2911908319</v>
      </c>
      <c r="K8" s="6">
        <v>1670000</v>
      </c>
      <c r="M8" s="6">
        <v>40060921099</v>
      </c>
      <c r="O8" s="6">
        <v>47328410386</v>
      </c>
      <c r="Q8" s="30">
        <v>-7267489287</v>
      </c>
      <c r="R8" s="30"/>
    </row>
    <row r="9" spans="1:18" ht="18.75">
      <c r="A9" s="17" t="s">
        <v>50</v>
      </c>
      <c r="C9" s="8">
        <v>4700000</v>
      </c>
      <c r="E9" s="8">
        <v>7796050395</v>
      </c>
      <c r="G9" s="8">
        <v>9096452149</v>
      </c>
      <c r="I9" s="8">
        <v>-1300401754</v>
      </c>
      <c r="K9" s="8">
        <v>4700000</v>
      </c>
      <c r="M9" s="8">
        <v>7796050395</v>
      </c>
      <c r="O9" s="8">
        <v>9096452149</v>
      </c>
      <c r="Q9" s="23">
        <v>-1300401754</v>
      </c>
      <c r="R9" s="23"/>
    </row>
    <row r="10" spans="1:18" ht="18.75">
      <c r="A10" s="17" t="s">
        <v>34</v>
      </c>
      <c r="C10" s="8">
        <v>2126133</v>
      </c>
      <c r="E10" s="8">
        <v>4903279443</v>
      </c>
      <c r="G10" s="8">
        <v>4966683895</v>
      </c>
      <c r="I10" s="8">
        <v>-63404452</v>
      </c>
      <c r="K10" s="8">
        <v>10100746</v>
      </c>
      <c r="M10" s="8">
        <v>22382070039</v>
      </c>
      <c r="O10" s="8">
        <v>23595519419</v>
      </c>
      <c r="Q10" s="23">
        <v>-1213449380</v>
      </c>
      <c r="R10" s="23"/>
    </row>
    <row r="11" spans="1:18" ht="18.75">
      <c r="A11" s="17" t="s">
        <v>47</v>
      </c>
      <c r="C11" s="8">
        <v>1</v>
      </c>
      <c r="E11" s="8">
        <v>1</v>
      </c>
      <c r="G11" s="8">
        <v>1290</v>
      </c>
      <c r="I11" s="8">
        <v>-1289</v>
      </c>
      <c r="K11" s="8">
        <v>1</v>
      </c>
      <c r="M11" s="8">
        <v>1</v>
      </c>
      <c r="O11" s="8">
        <v>1290</v>
      </c>
      <c r="Q11" s="23">
        <v>-1289</v>
      </c>
      <c r="R11" s="23"/>
    </row>
    <row r="12" spans="1:18" ht="18.75">
      <c r="A12" s="17" t="s">
        <v>64</v>
      </c>
      <c r="C12" s="8">
        <v>5050000</v>
      </c>
      <c r="E12" s="8">
        <v>21701254821</v>
      </c>
      <c r="G12" s="8">
        <v>20162741159</v>
      </c>
      <c r="I12" s="8">
        <v>1538513662</v>
      </c>
      <c r="K12" s="8">
        <v>5050000</v>
      </c>
      <c r="M12" s="8">
        <v>21701254821</v>
      </c>
      <c r="O12" s="8">
        <v>20162741159</v>
      </c>
      <c r="Q12" s="23">
        <v>1538513662</v>
      </c>
      <c r="R12" s="23"/>
    </row>
    <row r="13" spans="1:18" ht="18.75">
      <c r="A13" s="17" t="s">
        <v>30</v>
      </c>
      <c r="C13" s="8">
        <v>0</v>
      </c>
      <c r="E13" s="8">
        <v>0</v>
      </c>
      <c r="G13" s="8">
        <v>0</v>
      </c>
      <c r="I13" s="8">
        <v>0</v>
      </c>
      <c r="K13" s="8">
        <v>177905</v>
      </c>
      <c r="M13" s="8">
        <v>2184883997</v>
      </c>
      <c r="O13" s="8">
        <v>2192896271</v>
      </c>
      <c r="Q13" s="23">
        <v>-8012274</v>
      </c>
      <c r="R13" s="23"/>
    </row>
    <row r="14" spans="1:18" ht="18.75">
      <c r="A14" s="17" t="s">
        <v>102</v>
      </c>
      <c r="C14" s="8">
        <v>0</v>
      </c>
      <c r="E14" s="8">
        <v>0</v>
      </c>
      <c r="G14" s="8">
        <v>0</v>
      </c>
      <c r="I14" s="8">
        <v>0</v>
      </c>
      <c r="K14" s="8">
        <v>1717452</v>
      </c>
      <c r="M14" s="8">
        <v>14983051249</v>
      </c>
      <c r="O14" s="8">
        <v>17294271916</v>
      </c>
      <c r="Q14" s="23">
        <v>-2311220667</v>
      </c>
      <c r="R14" s="23"/>
    </row>
    <row r="15" spans="1:18" ht="18.75">
      <c r="A15" s="17" t="s">
        <v>23</v>
      </c>
      <c r="C15" s="8">
        <v>0</v>
      </c>
      <c r="E15" s="8">
        <v>0</v>
      </c>
      <c r="G15" s="8">
        <v>0</v>
      </c>
      <c r="I15" s="8">
        <v>0</v>
      </c>
      <c r="K15" s="8">
        <v>1562500</v>
      </c>
      <c r="M15" s="8">
        <v>5187907117</v>
      </c>
      <c r="O15" s="8">
        <v>3543839887</v>
      </c>
      <c r="Q15" s="23">
        <v>1644067230</v>
      </c>
      <c r="R15" s="23"/>
    </row>
    <row r="16" spans="1:18" ht="18.75">
      <c r="A16" s="17" t="s">
        <v>52</v>
      </c>
      <c r="C16" s="8">
        <v>0</v>
      </c>
      <c r="E16" s="8">
        <v>0</v>
      </c>
      <c r="G16" s="8">
        <v>0</v>
      </c>
      <c r="I16" s="8">
        <v>0</v>
      </c>
      <c r="K16" s="8">
        <v>700000</v>
      </c>
      <c r="M16" s="8">
        <v>3351488867</v>
      </c>
      <c r="O16" s="8">
        <v>3269032821</v>
      </c>
      <c r="Q16" s="23">
        <v>82456046</v>
      </c>
      <c r="R16" s="23"/>
    </row>
    <row r="17" spans="1:18" ht="18.75">
      <c r="A17" s="17" t="s">
        <v>42</v>
      </c>
      <c r="C17" s="8">
        <v>0</v>
      </c>
      <c r="E17" s="8">
        <v>0</v>
      </c>
      <c r="G17" s="8">
        <v>0</v>
      </c>
      <c r="I17" s="8">
        <v>0</v>
      </c>
      <c r="K17" s="8">
        <v>1</v>
      </c>
      <c r="M17" s="8">
        <v>1</v>
      </c>
      <c r="O17" s="8">
        <v>6959</v>
      </c>
      <c r="Q17" s="23">
        <v>-6958</v>
      </c>
      <c r="R17" s="23"/>
    </row>
    <row r="18" spans="1:18" ht="18.75">
      <c r="A18" s="17" t="s">
        <v>33</v>
      </c>
      <c r="C18" s="8">
        <v>0</v>
      </c>
      <c r="E18" s="8">
        <v>0</v>
      </c>
      <c r="G18" s="8">
        <v>0</v>
      </c>
      <c r="I18" s="8">
        <v>0</v>
      </c>
      <c r="K18" s="8">
        <v>7365</v>
      </c>
      <c r="M18" s="8">
        <v>401932703</v>
      </c>
      <c r="O18" s="8">
        <v>358737736</v>
      </c>
      <c r="Q18" s="23">
        <v>43194967</v>
      </c>
      <c r="R18" s="23"/>
    </row>
    <row r="19" spans="1:18" ht="18.75">
      <c r="A19" s="17" t="s">
        <v>61</v>
      </c>
      <c r="C19" s="8">
        <v>0</v>
      </c>
      <c r="E19" s="8">
        <v>0</v>
      </c>
      <c r="G19" s="8">
        <v>0</v>
      </c>
      <c r="I19" s="8">
        <v>0</v>
      </c>
      <c r="K19" s="8">
        <v>7958</v>
      </c>
      <c r="M19" s="8">
        <v>34965076</v>
      </c>
      <c r="O19" s="8">
        <v>32053954</v>
      </c>
      <c r="Q19" s="23">
        <v>2911122</v>
      </c>
      <c r="R19" s="23"/>
    </row>
    <row r="20" spans="1:18" ht="18.75">
      <c r="A20" s="17" t="s">
        <v>60</v>
      </c>
      <c r="C20" s="8">
        <v>0</v>
      </c>
      <c r="E20" s="8">
        <v>0</v>
      </c>
      <c r="G20" s="8">
        <v>0</v>
      </c>
      <c r="I20" s="8">
        <v>0</v>
      </c>
      <c r="K20" s="8">
        <v>1</v>
      </c>
      <c r="M20" s="8">
        <v>1</v>
      </c>
      <c r="O20" s="8">
        <v>14066</v>
      </c>
      <c r="Q20" s="23">
        <v>-14065</v>
      </c>
      <c r="R20" s="23"/>
    </row>
    <row r="21" spans="1:18" ht="18.75">
      <c r="A21" s="17" t="s">
        <v>62</v>
      </c>
      <c r="C21" s="8">
        <v>0</v>
      </c>
      <c r="E21" s="8">
        <v>0</v>
      </c>
      <c r="G21" s="8">
        <v>0</v>
      </c>
      <c r="I21" s="8">
        <v>0</v>
      </c>
      <c r="K21" s="8">
        <v>6752</v>
      </c>
      <c r="M21" s="8">
        <v>54902737</v>
      </c>
      <c r="O21" s="8">
        <v>49935983</v>
      </c>
      <c r="Q21" s="23">
        <v>4966754</v>
      </c>
      <c r="R21" s="23"/>
    </row>
    <row r="22" spans="1:18" ht="18.75">
      <c r="A22" s="17" t="s">
        <v>55</v>
      </c>
      <c r="C22" s="8">
        <v>0</v>
      </c>
      <c r="E22" s="8">
        <v>0</v>
      </c>
      <c r="G22" s="8">
        <v>0</v>
      </c>
      <c r="I22" s="8">
        <v>0</v>
      </c>
      <c r="K22" s="8">
        <v>477607</v>
      </c>
      <c r="M22" s="8">
        <v>1301614546</v>
      </c>
      <c r="O22" s="8">
        <v>1268572815</v>
      </c>
      <c r="Q22" s="23">
        <v>33041731</v>
      </c>
      <c r="R22" s="23"/>
    </row>
    <row r="23" spans="1:18" ht="18.75">
      <c r="A23" s="17" t="s">
        <v>57</v>
      </c>
      <c r="C23" s="8">
        <v>0</v>
      </c>
      <c r="E23" s="8">
        <v>0</v>
      </c>
      <c r="G23" s="8">
        <v>0</v>
      </c>
      <c r="I23" s="8">
        <v>0</v>
      </c>
      <c r="K23" s="8">
        <v>4347</v>
      </c>
      <c r="M23" s="8">
        <v>94935350</v>
      </c>
      <c r="O23" s="8">
        <v>93422947</v>
      </c>
      <c r="Q23" s="23">
        <v>1512403</v>
      </c>
      <c r="R23" s="23"/>
    </row>
    <row r="24" spans="1:18" ht="18.75">
      <c r="A24" s="17" t="s">
        <v>25</v>
      </c>
      <c r="C24" s="8">
        <v>0</v>
      </c>
      <c r="E24" s="8">
        <v>0</v>
      </c>
      <c r="G24" s="8">
        <v>0</v>
      </c>
      <c r="I24" s="8">
        <v>0</v>
      </c>
      <c r="K24" s="8">
        <v>8204</v>
      </c>
      <c r="M24" s="8">
        <v>115069682</v>
      </c>
      <c r="O24" s="8">
        <v>111073635</v>
      </c>
      <c r="Q24" s="23">
        <v>3996047</v>
      </c>
      <c r="R24" s="23"/>
    </row>
    <row r="25" spans="1:18" ht="18.75">
      <c r="A25" s="17" t="s">
        <v>103</v>
      </c>
      <c r="C25" s="8">
        <v>0</v>
      </c>
      <c r="E25" s="8">
        <v>0</v>
      </c>
      <c r="G25" s="8">
        <v>0</v>
      </c>
      <c r="I25" s="8">
        <v>0</v>
      </c>
      <c r="K25" s="8">
        <v>625000</v>
      </c>
      <c r="M25" s="8">
        <v>5162847330</v>
      </c>
      <c r="O25" s="8">
        <v>5249826562</v>
      </c>
      <c r="Q25" s="23">
        <v>-86979232</v>
      </c>
      <c r="R25" s="23"/>
    </row>
    <row r="26" spans="1:18" ht="18.75">
      <c r="A26" s="17" t="s">
        <v>54</v>
      </c>
      <c r="C26" s="8">
        <v>0</v>
      </c>
      <c r="E26" s="8">
        <v>0</v>
      </c>
      <c r="G26" s="8">
        <v>0</v>
      </c>
      <c r="I26" s="8">
        <v>0</v>
      </c>
      <c r="K26" s="8">
        <v>10471</v>
      </c>
      <c r="M26" s="8">
        <v>13250278</v>
      </c>
      <c r="O26" s="8">
        <v>13385587</v>
      </c>
      <c r="Q26" s="23">
        <v>-135309</v>
      </c>
      <c r="R26" s="23"/>
    </row>
    <row r="27" spans="1:18" ht="18.75">
      <c r="A27" s="17" t="s">
        <v>36</v>
      </c>
      <c r="C27" s="8">
        <v>0</v>
      </c>
      <c r="E27" s="8">
        <v>0</v>
      </c>
      <c r="G27" s="8">
        <v>0</v>
      </c>
      <c r="I27" s="8">
        <v>0</v>
      </c>
      <c r="K27" s="8">
        <v>1</v>
      </c>
      <c r="M27" s="8">
        <v>1</v>
      </c>
      <c r="O27" s="8">
        <v>12853</v>
      </c>
      <c r="Q27" s="23">
        <v>-12852</v>
      </c>
      <c r="R27" s="23"/>
    </row>
    <row r="28" spans="1:18" ht="18.75">
      <c r="A28" s="17" t="s">
        <v>104</v>
      </c>
      <c r="C28" s="8">
        <v>0</v>
      </c>
      <c r="E28" s="8">
        <v>0</v>
      </c>
      <c r="G28" s="8">
        <v>0</v>
      </c>
      <c r="I28" s="8">
        <v>0</v>
      </c>
      <c r="K28" s="8">
        <v>1800000</v>
      </c>
      <c r="M28" s="8">
        <v>9693407467</v>
      </c>
      <c r="O28" s="8">
        <v>8425766610</v>
      </c>
      <c r="Q28" s="23">
        <v>1267640857</v>
      </c>
      <c r="R28" s="23"/>
    </row>
    <row r="29" spans="1:18" ht="18.75">
      <c r="A29" s="17" t="s">
        <v>20</v>
      </c>
      <c r="C29" s="8">
        <v>0</v>
      </c>
      <c r="E29" s="8">
        <v>0</v>
      </c>
      <c r="G29" s="8">
        <v>0</v>
      </c>
      <c r="I29" s="8">
        <v>0</v>
      </c>
      <c r="K29" s="8">
        <v>5772781</v>
      </c>
      <c r="M29" s="8">
        <v>10017610031</v>
      </c>
      <c r="O29" s="8">
        <v>9537275573</v>
      </c>
      <c r="Q29" s="23">
        <v>480334458</v>
      </c>
      <c r="R29" s="23"/>
    </row>
    <row r="30" spans="1:18" ht="18.75">
      <c r="A30" s="18" t="s">
        <v>41</v>
      </c>
      <c r="C30" s="11">
        <v>0</v>
      </c>
      <c r="E30" s="11">
        <v>0</v>
      </c>
      <c r="G30" s="11">
        <v>0</v>
      </c>
      <c r="I30" s="11">
        <v>0</v>
      </c>
      <c r="K30" s="11">
        <v>1716898</v>
      </c>
      <c r="M30" s="11">
        <v>14795494700</v>
      </c>
      <c r="O30" s="11">
        <v>13755860599</v>
      </c>
      <c r="Q30" s="25">
        <v>1039634101</v>
      </c>
      <c r="R30" s="25"/>
    </row>
    <row r="31" spans="1:18" ht="21">
      <c r="A31" s="19" t="s">
        <v>65</v>
      </c>
      <c r="C31" s="13">
        <v>12439491</v>
      </c>
      <c r="E31" s="13">
        <v>47454419630</v>
      </c>
      <c r="G31" s="13">
        <v>50191621782</v>
      </c>
      <c r="I31" s="13">
        <f>SUM(I8:I30)</f>
        <v>-2737202152</v>
      </c>
      <c r="K31" s="13">
        <v>36115990</v>
      </c>
      <c r="M31" s="13">
        <v>159333657488</v>
      </c>
      <c r="O31" s="13">
        <v>165379111177</v>
      </c>
      <c r="Q31" s="33">
        <v>-6045453689</v>
      </c>
      <c r="R31" s="33"/>
    </row>
    <row r="32" spans="1:18">
      <c r="I32" s="21"/>
      <c r="Q32" s="21"/>
    </row>
  </sheetData>
  <mergeCells count="3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2024-09-23T08:12:15Z</dcterms:created>
  <dcterms:modified xsi:type="dcterms:W3CDTF">2024-09-24T07:50:31Z</dcterms:modified>
</cp:coreProperties>
</file>