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مشترک یکم سامان\افشای پرتفو\1402\"/>
    </mc:Choice>
  </mc:AlternateContent>
  <xr:revisionPtr revIDLastSave="0" documentId="13_ncr:1_{E35F501E-3A08-4C57-A49D-1FEC6CE2B576}" xr6:coauthVersionLast="47" xr6:coauthVersionMax="47" xr10:uidLastSave="{00000000-0000-0000-0000-000000000000}"/>
  <bookViews>
    <workbookView xWindow="-120" yWindow="-120" windowWidth="24240" windowHeight="13140" tabRatio="864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</workbook>
</file>

<file path=xl/calcChain.xml><?xml version="1.0" encoding="utf-8"?>
<calcChain xmlns="http://schemas.openxmlformats.org/spreadsheetml/2006/main">
  <c r="S69" i="11" l="1"/>
  <c r="S71" i="11" s="1"/>
  <c r="M43" i="11"/>
  <c r="S27" i="8"/>
  <c r="Q25" i="8"/>
  <c r="S18" i="8"/>
  <c r="S19" i="8"/>
  <c r="S20" i="8"/>
  <c r="S21" i="8"/>
  <c r="S22" i="8"/>
  <c r="S23" i="8"/>
  <c r="S24" i="8"/>
  <c r="S25" i="8"/>
  <c r="S26" i="8"/>
  <c r="S9" i="8"/>
  <c r="S10" i="8"/>
  <c r="S11" i="8"/>
  <c r="S12" i="8"/>
  <c r="S13" i="8"/>
  <c r="S14" i="8"/>
  <c r="S15" i="8"/>
  <c r="S16" i="8"/>
  <c r="S17" i="8"/>
  <c r="S8" i="8"/>
  <c r="Q27" i="8"/>
  <c r="E52" i="1"/>
  <c r="C10" i="15"/>
  <c r="E10" i="15"/>
  <c r="G10" i="15"/>
  <c r="E9" i="14"/>
  <c r="C9" i="14"/>
  <c r="E15" i="13"/>
  <c r="G15" i="13"/>
  <c r="C71" i="11"/>
  <c r="E71" i="11"/>
  <c r="G71" i="11"/>
  <c r="I71" i="11"/>
  <c r="K71" i="11"/>
  <c r="M71" i="11"/>
  <c r="O71" i="11"/>
  <c r="Q71" i="11"/>
  <c r="U71" i="11"/>
  <c r="C32" i="10"/>
  <c r="E32" i="10"/>
  <c r="G32" i="10"/>
  <c r="I32" i="10"/>
  <c r="K32" i="10"/>
  <c r="M32" i="10"/>
  <c r="O32" i="10"/>
  <c r="Q32" i="10"/>
  <c r="C53" i="9"/>
  <c r="E53" i="9"/>
  <c r="G53" i="9"/>
  <c r="I53" i="9"/>
  <c r="M53" i="9"/>
  <c r="O53" i="9"/>
  <c r="Q53" i="9"/>
  <c r="K53" i="9"/>
  <c r="I27" i="8"/>
  <c r="K27" i="8"/>
  <c r="M27" i="8"/>
  <c r="O27" i="8"/>
  <c r="E15" i="7"/>
  <c r="G15" i="7"/>
  <c r="I15" i="7"/>
  <c r="K15" i="7"/>
  <c r="M15" i="7"/>
  <c r="O15" i="7"/>
  <c r="Q17" i="6"/>
  <c r="I17" i="6"/>
  <c r="K17" i="6"/>
  <c r="M17" i="6"/>
  <c r="O17" i="6"/>
  <c r="Y55" i="1" l="1"/>
  <c r="C55" i="1"/>
  <c r="E55" i="1"/>
  <c r="G55" i="1"/>
  <c r="I55" i="1"/>
  <c r="K55" i="1"/>
  <c r="M55" i="1"/>
  <c r="O55" i="1"/>
  <c r="Q55" i="1"/>
  <c r="S55" i="1"/>
  <c r="U55" i="1"/>
  <c r="W55" i="1"/>
</calcChain>
</file>

<file path=xl/sharedStrings.xml><?xml version="1.0" encoding="utf-8"?>
<sst xmlns="http://schemas.openxmlformats.org/spreadsheetml/2006/main" count="523" uniqueCount="150">
  <si>
    <t>صندوق سرمايه گذاري مشترک يکم سامان</t>
  </si>
  <si>
    <t>صورت وضعیت پورتفوی</t>
  </si>
  <si>
    <t>برای ماه منتهی به 1402/06/31</t>
  </si>
  <si>
    <t>نام شرکت</t>
  </si>
  <si>
    <t>1402/05/31</t>
  </si>
  <si>
    <t>تغییرات طی دوره</t>
  </si>
  <si>
    <t>1402/06/31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</si>
  <si>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</si>
  <si>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</si>
  <si>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</si>
  <si>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</si>
  <si>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</si>
  <si>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</si>
  <si>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</si>
  <si>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</si>
  <si>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</si>
  <si>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بانک سامان</t>
  </si>
  <si>
    <t>بهمن  دیزل</t>
  </si>
  <si>
    <t>بیمه کوثر</t>
  </si>
  <si>
    <t>بین المللی توسعه ص. معادن غدیر</t>
  </si>
  <si>
    <t>بین المللی ساروج بوشهر</t>
  </si>
  <si>
    <t>پتروشیمی پردیس</t>
  </si>
  <si>
    <t>پتروشیمی تندگویان</t>
  </si>
  <si>
    <t>پتروشیمی شازند</t>
  </si>
  <si>
    <t>پتروشیمی نوری</t>
  </si>
  <si>
    <t>پلی پروپیلن جم - جم پیلن</t>
  </si>
  <si>
    <t>پویا زرکان آق دره</t>
  </si>
  <si>
    <t>تامین سرمایه نوین</t>
  </si>
  <si>
    <t>تایدواترخاورمیانه</t>
  </si>
  <si>
    <t>توسعه حمل و نقل ریلی پارسیان</t>
  </si>
  <si>
    <t>توسعه‌معادن‌وفلزات‌</t>
  </si>
  <si>
    <t>تولیدات پتروشیمی قائد بصیر</t>
  </si>
  <si>
    <t>ح . سرمایه گذاری صبا تامین</t>
  </si>
  <si>
    <t>داروسازی‌ اکسیر</t>
  </si>
  <si>
    <t>سایپا</t>
  </si>
  <si>
    <t>سرمایه گذاری تامین اجتماعی</t>
  </si>
  <si>
    <t>سرمایه گذاری دارویی تامین</t>
  </si>
  <si>
    <t>سرمایه گذاری صبا تامین</t>
  </si>
  <si>
    <t>سرمایه گذاری صدرتامین</t>
  </si>
  <si>
    <t>سرمایه گذاری گروه توسعه ملی</t>
  </si>
  <si>
    <t>سرمایه‌ گذاری‌ آتیه‌ دماوند</t>
  </si>
  <si>
    <t>سرمایه‌گذاری‌ ملی‌ایران‌</t>
  </si>
  <si>
    <t>سرمایه‌گذاری‌صندوق‌بازنشستگی‌</t>
  </si>
  <si>
    <t>سیمان‌ صوفیان‌</t>
  </si>
  <si>
    <t>سیمرغ</t>
  </si>
  <si>
    <t>شیمی‌ داروئی‌ داروپخش‌</t>
  </si>
  <si>
    <t>ص. معدنی کیمیای زنجان گستران</t>
  </si>
  <si>
    <t>صنایع شیمیایی کیمیاگران امروز</t>
  </si>
  <si>
    <t>صنعتی زر ماکارون</t>
  </si>
  <si>
    <t>فجر انرژی خلیج فارس</t>
  </si>
  <si>
    <t>فولاد مبارکه اصفهان</t>
  </si>
  <si>
    <t>قندهکمتان‌</t>
  </si>
  <si>
    <t>گروه انتخاب الکترونیک آرمان</t>
  </si>
  <si>
    <t>معدنی‌ املاح‌  ایران‌</t>
  </si>
  <si>
    <t>ملی‌ صنایع‌ مس‌ ایران‌</t>
  </si>
  <si>
    <t>نفت‌ بهران‌</t>
  </si>
  <si>
    <t>کاشی‌ الوند</t>
  </si>
  <si>
    <t>کربن‌ ایران‌</t>
  </si>
  <si>
    <t>کویر تایر</t>
  </si>
  <si>
    <t>ح . تامین سرمایه نوین</t>
  </si>
  <si>
    <t>پالایش نفت تبریز</t>
  </si>
  <si>
    <t>ح . بیمه کوثر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</si>
  <si>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</si>
  <si>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</si>
  <si>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</si>
  <si>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</si>
  <si>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</si>
  <si>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</si>
  <si>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</si>
  <si>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</si>
  <si>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</si>
  <si>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زعفرانیه</t>
  </si>
  <si>
    <t>858-810-6000060-1</t>
  </si>
  <si>
    <t>سپرده کوتاه مدت</t>
  </si>
  <si>
    <t>1402/03/31</t>
  </si>
  <si>
    <t>858-40-6000060-1</t>
  </si>
  <si>
    <t>حساب جاری</t>
  </si>
  <si>
    <t>858-819-6000060-1</t>
  </si>
  <si>
    <t>بانک سامان ملاصدرا</t>
  </si>
  <si>
    <t>829-810-6000060-1</t>
  </si>
  <si>
    <t>بانک تجارت مطهری مهرداد</t>
  </si>
  <si>
    <t>279928784</t>
  </si>
  <si>
    <t>بانک صادرات فردوسی</t>
  </si>
  <si>
    <t>0217334601007</t>
  </si>
  <si>
    <t>بانک خاورمیانه مهستان</t>
  </si>
  <si>
    <t>1005-10-810-707074834</t>
  </si>
  <si>
    <t>بانک سامان سرو</t>
  </si>
  <si>
    <t>849-810-6000060-1</t>
  </si>
  <si>
    <t>849-40-6000060-1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</si>
  <si>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</si>
  <si>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</si>
  <si>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</si>
  <si>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</si>
  <si>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</si>
  <si>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</si>
  <si>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</si>
  <si>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</si>
  <si>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</si>
  <si>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</si>
  <si>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</si>
  <si>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</si>
  <si>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</si>
  <si>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</si>
  <si>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</si>
  <si>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</si>
  <si>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1402/04/26</t>
  </si>
  <si>
    <t>1402/04/27</t>
  </si>
  <si>
    <t>1402/05/02</t>
  </si>
  <si>
    <t>1402/05/17</t>
  </si>
  <si>
    <t>1402/04/17</t>
  </si>
  <si>
    <t>سیمان فارس و خوزستان</t>
  </si>
  <si>
    <t>1402/04/14</t>
  </si>
  <si>
    <t>1402/04/28</t>
  </si>
  <si>
    <t>بیمه البرز</t>
  </si>
  <si>
    <t>1402/05/03</t>
  </si>
  <si>
    <t>1402/06/19</t>
  </si>
  <si>
    <t>1402/05/07</t>
  </si>
  <si>
    <t>1402/05/14</t>
  </si>
  <si>
    <t>1402/06/06</t>
  </si>
  <si>
    <t>1402/06/22</t>
  </si>
  <si>
    <t>1402/05/01</t>
  </si>
  <si>
    <t>بهای فروش</t>
  </si>
  <si>
    <t>ارزش دفتری</t>
  </si>
  <si>
    <t>سود و زیان ناشی از تغییر قیمت</t>
  </si>
  <si>
    <t>سود و زیان ناشی از فروش</t>
  </si>
  <si>
    <t>ح . سرمایه گذاری صدرتامین</t>
  </si>
  <si>
    <t>کشاورزی و دامپروری فجر اصفهان</t>
  </si>
  <si>
    <t>توسعه فن افزار توسن</t>
  </si>
  <si>
    <t>کارخانجات‌تولیدی‌شیشه‌رازی‌</t>
  </si>
  <si>
    <t>گسترش نفت و گاز پارسیان</t>
  </si>
  <si>
    <t>پالایش نفت اصفهان</t>
  </si>
  <si>
    <t>سرمایه‌گذاری‌غدیر(هلدینگ‌</t>
  </si>
  <si>
    <t>تامین سرمایه کیمیا</t>
  </si>
  <si>
    <t>تولیدی مخازن گازطبیعی آسیاناما</t>
  </si>
  <si>
    <t>توسعه صنایع و معادن کوثر</t>
  </si>
  <si>
    <t>س. نفت و گاز و پتروشیمی تأمین</t>
  </si>
  <si>
    <t>پخش رازی</t>
  </si>
  <si>
    <t>پمپ‌ سازی‌ ایران‌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</si>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</sst>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3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1" fillId="0" borderId="0" xfId="0" applyNumberFormat="1" applyFont="1"/>
    <xf numFmtId="3" fontId="1" fillId="0" borderId="2" xfId="0" applyNumberFormat="1" applyFont="1" applyBorder="1"/>
    <xf numFmtId="10" fontId="1" fillId="0" borderId="2" xfId="0" applyNumberFormat="1" applyFont="1" applyBorder="1"/>
    <xf numFmtId="0" fontId="2" fillId="0" borderId="1" xfId="0" applyFont="1" applyBorder="1" applyAlignment="1">
      <alignment horizontal="center" vertical="center"/>
    </xf>
    <xf numFmtId="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1"/>
  <sheetViews>
    <sheetView rightToLeft="1" tabSelected="1" view="pageBreakPreview" zoomScale="60" zoomScaleNormal="85" workbookViewId="0">
      <selection activeCell="A3" sqref="A3:Y3"/>
    </sheetView>
  </sheetViews>
  <sheetFormatPr defaultRowHeight="18.75" x14ac:dyDescent="0.45"/>
  <cols>
    <col min="1" max="1" width="25.8554687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8554687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2.5703125" style="1" bestFit="1" customWidth="1"/>
    <col min="18" max="18" width="1" style="1" customWidth="1"/>
    <col min="19" max="19" width="18.4257812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855468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25" ht="30" x14ac:dyDescent="0.45">
      <c r="A6" s="4" t="s">
        <v>3</v>
      </c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I6" s="5" t="s">
        <v>5</v>
      </c>
      <c r="J6" s="5" t="s">
        <v>5</v>
      </c>
      <c r="K6" s="5" t="s">
        <v>5</v>
      </c>
      <c r="L6" s="5" t="s">
        <v>5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  <c r="T6" s="5" t="s">
        <v>6</v>
      </c>
      <c r="U6" s="5" t="s">
        <v>6</v>
      </c>
      <c r="V6" s="5" t="s">
        <v>6</v>
      </c>
      <c r="W6" s="5" t="s">
        <v>6</v>
      </c>
      <c r="X6" s="5" t="s">
        <v>6</v>
      </c>
      <c r="Y6" s="5" t="s">
        <v>6</v>
      </c>
    </row>
    <row r="7" spans="1:25" ht="30" x14ac:dyDescent="0.45">
      <c r="A7" s="4" t="s">
        <v>3</v>
      </c>
      <c r="C7" s="4" t="s">
        <v>7</v>
      </c>
      <c r="E7" s="4" t="s">
        <v>8</v>
      </c>
      <c r="G7" s="4" t="s">
        <v>9</v>
      </c>
      <c r="I7" s="5" t="s">
        <v>10</v>
      </c>
      <c r="J7" s="5" t="s">
        <v>10</v>
      </c>
      <c r="K7" s="5" t="s">
        <v>10</v>
      </c>
      <c r="M7" s="5" t="s">
        <v>11</v>
      </c>
      <c r="N7" s="5" t="s">
        <v>11</v>
      </c>
      <c r="O7" s="5" t="s">
        <v>11</v>
      </c>
      <c r="Q7" s="4" t="s">
        <v>7</v>
      </c>
      <c r="S7" s="4" t="s">
        <v>12</v>
      </c>
      <c r="U7" s="4" t="s">
        <v>8</v>
      </c>
      <c r="W7" s="4" t="s">
        <v>9</v>
      </c>
      <c r="Y7" s="4" t="s">
        <v>13</v>
      </c>
    </row>
    <row r="8" spans="1:25" ht="30" x14ac:dyDescent="0.45">
      <c r="A8" s="5" t="s">
        <v>3</v>
      </c>
      <c r="C8" s="5" t="s">
        <v>7</v>
      </c>
      <c r="E8" s="5" t="s">
        <v>8</v>
      </c>
      <c r="G8" s="5" t="s">
        <v>9</v>
      </c>
      <c r="I8" s="5" t="s">
        <v>7</v>
      </c>
      <c r="K8" s="5" t="s">
        <v>8</v>
      </c>
      <c r="M8" s="5" t="s">
        <v>7</v>
      </c>
      <c r="O8" s="5" t="s">
        <v>14</v>
      </c>
      <c r="Q8" s="5" t="s">
        <v>7</v>
      </c>
      <c r="S8" s="5" t="s">
        <v>12</v>
      </c>
      <c r="U8" s="5" t="s">
        <v>8</v>
      </c>
      <c r="W8" s="5" t="s">
        <v>9</v>
      </c>
      <c r="Y8" s="5" t="s">
        <v>13</v>
      </c>
    </row>
    <row r="9" spans="1:25" x14ac:dyDescent="0.45">
      <c r="A9" s="1" t="s">
        <v>15</v>
      </c>
      <c r="C9" s="3">
        <v>2857142</v>
      </c>
      <c r="E9" s="3">
        <v>11155342527</v>
      </c>
      <c r="G9" s="3">
        <v>10363678176.6099</v>
      </c>
      <c r="I9" s="3">
        <v>0</v>
      </c>
      <c r="K9" s="3">
        <v>0</v>
      </c>
      <c r="M9" s="3">
        <v>0</v>
      </c>
      <c r="O9" s="3">
        <v>0</v>
      </c>
      <c r="Q9" s="3">
        <v>2857142</v>
      </c>
      <c r="S9" s="3">
        <v>3885</v>
      </c>
      <c r="U9" s="3">
        <v>11155342527</v>
      </c>
      <c r="W9" s="3">
        <v>11033951689.813499</v>
      </c>
      <c r="Y9" s="6">
        <v>5.1000000000000004E-3</v>
      </c>
    </row>
    <row r="10" spans="1:25" x14ac:dyDescent="0.45">
      <c r="A10" s="1" t="s">
        <v>16</v>
      </c>
      <c r="C10" s="3">
        <v>33849255</v>
      </c>
      <c r="E10" s="3">
        <v>91163687439</v>
      </c>
      <c r="G10" s="3">
        <v>99227515349.679703</v>
      </c>
      <c r="I10" s="3">
        <v>0</v>
      </c>
      <c r="K10" s="3">
        <v>0</v>
      </c>
      <c r="M10" s="3">
        <v>0</v>
      </c>
      <c r="O10" s="3">
        <v>0</v>
      </c>
      <c r="Q10" s="3">
        <v>33849255</v>
      </c>
      <c r="S10" s="3">
        <v>3003</v>
      </c>
      <c r="U10" s="3">
        <v>91163687439</v>
      </c>
      <c r="W10" s="3">
        <v>101044499354.048</v>
      </c>
      <c r="Y10" s="6">
        <v>4.6399999999999997E-2</v>
      </c>
    </row>
    <row r="11" spans="1:25" x14ac:dyDescent="0.45">
      <c r="A11" s="1" t="s">
        <v>17</v>
      </c>
      <c r="C11" s="3">
        <v>8278845</v>
      </c>
      <c r="E11" s="3">
        <v>43999915558</v>
      </c>
      <c r="G11" s="3">
        <v>36160800322.666496</v>
      </c>
      <c r="I11" s="3">
        <v>0</v>
      </c>
      <c r="K11" s="3">
        <v>0</v>
      </c>
      <c r="M11" s="3">
        <v>0</v>
      </c>
      <c r="O11" s="3">
        <v>0</v>
      </c>
      <c r="Q11" s="3">
        <v>8278845</v>
      </c>
      <c r="S11" s="3">
        <v>4556</v>
      </c>
      <c r="U11" s="3">
        <v>43999915558</v>
      </c>
      <c r="W11" s="3">
        <v>37493993233.971001</v>
      </c>
      <c r="Y11" s="6">
        <v>1.72E-2</v>
      </c>
    </row>
    <row r="12" spans="1:25" x14ac:dyDescent="0.45">
      <c r="A12" s="1" t="s">
        <v>18</v>
      </c>
      <c r="C12" s="3">
        <v>7100000</v>
      </c>
      <c r="E12" s="3">
        <v>20248928396</v>
      </c>
      <c r="G12" s="3">
        <v>20806261740</v>
      </c>
      <c r="I12" s="3">
        <v>8000000</v>
      </c>
      <c r="K12" s="3">
        <v>15590142956</v>
      </c>
      <c r="M12" s="3">
        <v>0</v>
      </c>
      <c r="O12" s="3">
        <v>0</v>
      </c>
      <c r="Q12" s="3">
        <v>15100000</v>
      </c>
      <c r="S12" s="3">
        <v>3522</v>
      </c>
      <c r="U12" s="3">
        <v>43839071352</v>
      </c>
      <c r="W12" s="3">
        <v>52865765910</v>
      </c>
      <c r="Y12" s="6">
        <v>2.4299999999999999E-2</v>
      </c>
    </row>
    <row r="13" spans="1:25" x14ac:dyDescent="0.45">
      <c r="A13" s="1" t="s">
        <v>19</v>
      </c>
      <c r="C13" s="3">
        <v>3928204</v>
      </c>
      <c r="E13" s="3">
        <v>48793493941</v>
      </c>
      <c r="G13" s="3">
        <v>52598076078.113998</v>
      </c>
      <c r="I13" s="3">
        <v>0</v>
      </c>
      <c r="K13" s="3">
        <v>0</v>
      </c>
      <c r="M13" s="3">
        <v>0</v>
      </c>
      <c r="O13" s="3">
        <v>0</v>
      </c>
      <c r="Q13" s="3">
        <v>3928204</v>
      </c>
      <c r="S13" s="3">
        <v>14300</v>
      </c>
      <c r="U13" s="3">
        <v>48793493941</v>
      </c>
      <c r="W13" s="3">
        <v>55839085962.660004</v>
      </c>
      <c r="Y13" s="6">
        <v>2.5700000000000001E-2</v>
      </c>
    </row>
    <row r="14" spans="1:25" x14ac:dyDescent="0.45">
      <c r="A14" s="1" t="s">
        <v>20</v>
      </c>
      <c r="C14" s="3">
        <v>1596219</v>
      </c>
      <c r="E14" s="3">
        <v>59672495414</v>
      </c>
      <c r="G14" s="3">
        <v>60612761183.489998</v>
      </c>
      <c r="I14" s="3">
        <v>0</v>
      </c>
      <c r="K14" s="3">
        <v>0</v>
      </c>
      <c r="M14" s="3">
        <v>0</v>
      </c>
      <c r="O14" s="3">
        <v>0</v>
      </c>
      <c r="Q14" s="3">
        <v>1596219</v>
      </c>
      <c r="S14" s="3">
        <v>38850</v>
      </c>
      <c r="U14" s="3">
        <v>59672495414</v>
      </c>
      <c r="W14" s="3">
        <v>61644130156.5075</v>
      </c>
      <c r="Y14" s="6">
        <v>2.8299999999999999E-2</v>
      </c>
    </row>
    <row r="15" spans="1:25" x14ac:dyDescent="0.45">
      <c r="A15" s="1" t="s">
        <v>21</v>
      </c>
      <c r="C15" s="3">
        <v>400000</v>
      </c>
      <c r="E15" s="3">
        <v>58885595159</v>
      </c>
      <c r="G15" s="3">
        <v>55937181600</v>
      </c>
      <c r="I15" s="3">
        <v>0</v>
      </c>
      <c r="K15" s="3">
        <v>0</v>
      </c>
      <c r="M15" s="3">
        <v>0</v>
      </c>
      <c r="O15" s="3">
        <v>0</v>
      </c>
      <c r="Q15" s="3">
        <v>400000</v>
      </c>
      <c r="S15" s="3">
        <v>169060</v>
      </c>
      <c r="U15" s="3">
        <v>58885595159</v>
      </c>
      <c r="W15" s="3">
        <v>67221637200</v>
      </c>
      <c r="Y15" s="6">
        <v>3.09E-2</v>
      </c>
    </row>
    <row r="16" spans="1:25" x14ac:dyDescent="0.45">
      <c r="A16" s="1" t="s">
        <v>22</v>
      </c>
      <c r="C16" s="3">
        <v>1877905</v>
      </c>
      <c r="E16" s="3">
        <v>28053939380</v>
      </c>
      <c r="G16" s="3">
        <v>26880933099.599998</v>
      </c>
      <c r="I16" s="3">
        <v>0</v>
      </c>
      <c r="K16" s="3">
        <v>0</v>
      </c>
      <c r="M16" s="3">
        <v>0</v>
      </c>
      <c r="O16" s="3">
        <v>0</v>
      </c>
      <c r="Q16" s="3">
        <v>1877905</v>
      </c>
      <c r="S16" s="3">
        <v>15040</v>
      </c>
      <c r="U16" s="3">
        <v>28053939380</v>
      </c>
      <c r="W16" s="3">
        <v>28075641237.360001</v>
      </c>
      <c r="Y16" s="6">
        <v>1.29E-2</v>
      </c>
    </row>
    <row r="17" spans="1:25" x14ac:dyDescent="0.45">
      <c r="A17" s="1" t="s">
        <v>23</v>
      </c>
      <c r="C17" s="3">
        <v>1670000</v>
      </c>
      <c r="E17" s="3">
        <v>57405951146</v>
      </c>
      <c r="G17" s="3">
        <v>50449329765</v>
      </c>
      <c r="I17" s="3">
        <v>0</v>
      </c>
      <c r="K17" s="3">
        <v>0</v>
      </c>
      <c r="M17" s="3">
        <v>0</v>
      </c>
      <c r="O17" s="3">
        <v>0</v>
      </c>
      <c r="Q17" s="3">
        <v>1670000</v>
      </c>
      <c r="S17" s="3">
        <v>32180</v>
      </c>
      <c r="U17" s="3">
        <v>57405951146</v>
      </c>
      <c r="W17" s="3">
        <v>53420843430</v>
      </c>
      <c r="Y17" s="6">
        <v>2.46E-2</v>
      </c>
    </row>
    <row r="18" spans="1:25" x14ac:dyDescent="0.45">
      <c r="A18" s="1" t="s">
        <v>24</v>
      </c>
      <c r="C18" s="3">
        <v>360000</v>
      </c>
      <c r="E18" s="3">
        <v>50205347254</v>
      </c>
      <c r="G18" s="3">
        <v>42756873840</v>
      </c>
      <c r="I18" s="3">
        <v>0</v>
      </c>
      <c r="K18" s="3">
        <v>0</v>
      </c>
      <c r="M18" s="3">
        <v>0</v>
      </c>
      <c r="O18" s="3">
        <v>0</v>
      </c>
      <c r="Q18" s="3">
        <v>360000</v>
      </c>
      <c r="S18" s="3">
        <v>140540</v>
      </c>
      <c r="U18" s="3">
        <v>50205347254</v>
      </c>
      <c r="W18" s="3">
        <v>50293363320</v>
      </c>
      <c r="Y18" s="6">
        <v>2.3099999999999999E-2</v>
      </c>
    </row>
    <row r="19" spans="1:25" x14ac:dyDescent="0.45">
      <c r="A19" s="1" t="s">
        <v>25</v>
      </c>
      <c r="C19" s="3">
        <v>300000</v>
      </c>
      <c r="E19" s="3">
        <v>42314278549</v>
      </c>
      <c r="G19" s="3">
        <v>53428199400</v>
      </c>
      <c r="I19" s="3">
        <v>0</v>
      </c>
      <c r="K19" s="3">
        <v>0</v>
      </c>
      <c r="M19" s="3">
        <v>0</v>
      </c>
      <c r="O19" s="3">
        <v>0</v>
      </c>
      <c r="Q19" s="3">
        <v>300000</v>
      </c>
      <c r="S19" s="3">
        <v>187670</v>
      </c>
      <c r="U19" s="3">
        <v>42314278549</v>
      </c>
      <c r="W19" s="3">
        <v>55966009050</v>
      </c>
      <c r="Y19" s="6">
        <v>2.5700000000000001E-2</v>
      </c>
    </row>
    <row r="20" spans="1:25" x14ac:dyDescent="0.45">
      <c r="A20" s="1" t="s">
        <v>26</v>
      </c>
      <c r="C20" s="3">
        <v>1107365</v>
      </c>
      <c r="E20" s="3">
        <v>49453690349</v>
      </c>
      <c r="G20" s="3">
        <v>42930270951.75</v>
      </c>
      <c r="I20" s="3">
        <v>0</v>
      </c>
      <c r="K20" s="3">
        <v>0</v>
      </c>
      <c r="M20" s="3">
        <v>0</v>
      </c>
      <c r="O20" s="3">
        <v>0</v>
      </c>
      <c r="Q20" s="3">
        <v>1107365</v>
      </c>
      <c r="S20" s="3">
        <v>42050</v>
      </c>
      <c r="U20" s="3">
        <v>49453690349</v>
      </c>
      <c r="W20" s="3">
        <v>46287638295.412498</v>
      </c>
      <c r="Y20" s="6">
        <v>2.1299999999999999E-2</v>
      </c>
    </row>
    <row r="21" spans="1:25" x14ac:dyDescent="0.45">
      <c r="A21" s="1" t="s">
        <v>27</v>
      </c>
      <c r="C21" s="3">
        <v>12274500</v>
      </c>
      <c r="E21" s="3">
        <v>48273919871</v>
      </c>
      <c r="G21" s="3">
        <v>49330529969.175003</v>
      </c>
      <c r="I21" s="3">
        <v>0</v>
      </c>
      <c r="K21" s="3">
        <v>0</v>
      </c>
      <c r="M21" s="3">
        <v>0</v>
      </c>
      <c r="O21" s="3">
        <v>0</v>
      </c>
      <c r="Q21" s="3">
        <v>14278500</v>
      </c>
      <c r="S21" s="3">
        <v>2851</v>
      </c>
      <c r="U21" s="3">
        <v>39446301633</v>
      </c>
      <c r="W21" s="3">
        <v>40465790879.175003</v>
      </c>
      <c r="Y21" s="6">
        <v>1.8599999999999998E-2</v>
      </c>
    </row>
    <row r="22" spans="1:25" x14ac:dyDescent="0.45">
      <c r="A22" s="1" t="s">
        <v>28</v>
      </c>
      <c r="C22" s="3">
        <v>3000000</v>
      </c>
      <c r="E22" s="3">
        <v>21837613557</v>
      </c>
      <c r="G22" s="3">
        <v>20159334000</v>
      </c>
      <c r="I22" s="3">
        <v>0</v>
      </c>
      <c r="K22" s="3">
        <v>0</v>
      </c>
      <c r="M22" s="3">
        <v>0</v>
      </c>
      <c r="O22" s="3">
        <v>0</v>
      </c>
      <c r="Q22" s="3">
        <v>5116552</v>
      </c>
      <c r="S22" s="3">
        <v>4251</v>
      </c>
      <c r="U22" s="3">
        <v>21837613557</v>
      </c>
      <c r="W22" s="3">
        <v>21621047299.815601</v>
      </c>
      <c r="Y22" s="6">
        <v>9.9000000000000008E-3</v>
      </c>
    </row>
    <row r="23" spans="1:25" x14ac:dyDescent="0.45">
      <c r="A23" s="1" t="s">
        <v>29</v>
      </c>
      <c r="C23" s="3">
        <v>270000</v>
      </c>
      <c r="E23" s="3">
        <v>19388745071</v>
      </c>
      <c r="G23" s="3">
        <v>16881951150</v>
      </c>
      <c r="I23" s="3">
        <v>0</v>
      </c>
      <c r="K23" s="3">
        <v>0</v>
      </c>
      <c r="M23" s="3">
        <v>0</v>
      </c>
      <c r="O23" s="3">
        <v>0</v>
      </c>
      <c r="Q23" s="3">
        <v>270000</v>
      </c>
      <c r="S23" s="3">
        <v>62000</v>
      </c>
      <c r="U23" s="3">
        <v>19388745071</v>
      </c>
      <c r="W23" s="3">
        <v>16640397000</v>
      </c>
      <c r="Y23" s="6">
        <v>7.6E-3</v>
      </c>
    </row>
    <row r="24" spans="1:25" x14ac:dyDescent="0.45">
      <c r="A24" s="1" t="s">
        <v>30</v>
      </c>
      <c r="C24" s="3">
        <v>1</v>
      </c>
      <c r="E24" s="3">
        <v>5547</v>
      </c>
      <c r="G24" s="3">
        <v>4419.5463</v>
      </c>
      <c r="I24" s="3">
        <v>0</v>
      </c>
      <c r="K24" s="3">
        <v>0</v>
      </c>
      <c r="M24" s="3">
        <v>0</v>
      </c>
      <c r="O24" s="3">
        <v>0</v>
      </c>
      <c r="Q24" s="3">
        <v>1</v>
      </c>
      <c r="S24" s="3">
        <v>4813</v>
      </c>
      <c r="U24" s="3">
        <v>5547</v>
      </c>
      <c r="W24" s="3">
        <v>4784.36265</v>
      </c>
      <c r="Y24" s="6">
        <v>0</v>
      </c>
    </row>
    <row r="25" spans="1:25" x14ac:dyDescent="0.45">
      <c r="A25" s="1" t="s">
        <v>31</v>
      </c>
      <c r="C25" s="3">
        <v>2009078</v>
      </c>
      <c r="E25" s="3">
        <v>60321393485</v>
      </c>
      <c r="G25" s="3">
        <v>55819615405.904999</v>
      </c>
      <c r="I25" s="3">
        <v>0</v>
      </c>
      <c r="K25" s="3">
        <v>0</v>
      </c>
      <c r="M25" s="3">
        <v>0</v>
      </c>
      <c r="O25" s="3">
        <v>0</v>
      </c>
      <c r="Q25" s="3">
        <v>2009078</v>
      </c>
      <c r="S25" s="3">
        <v>27000</v>
      </c>
      <c r="U25" s="3">
        <v>60321393485</v>
      </c>
      <c r="W25" s="3">
        <v>53922347619.300003</v>
      </c>
      <c r="Y25" s="6">
        <v>2.4799999999999999E-2</v>
      </c>
    </row>
    <row r="26" spans="1:25" x14ac:dyDescent="0.45">
      <c r="A26" s="1" t="s">
        <v>32</v>
      </c>
      <c r="C26" s="3">
        <v>2616585</v>
      </c>
      <c r="E26" s="3">
        <v>7583348102</v>
      </c>
      <c r="G26" s="3">
        <v>4674026325.6922503</v>
      </c>
      <c r="I26" s="3">
        <v>0</v>
      </c>
      <c r="K26" s="3">
        <v>0</v>
      </c>
      <c r="M26" s="3">
        <v>0</v>
      </c>
      <c r="O26" s="3">
        <v>0</v>
      </c>
      <c r="Q26" s="3">
        <v>0</v>
      </c>
      <c r="S26" s="3">
        <v>0</v>
      </c>
      <c r="U26" s="3">
        <v>0</v>
      </c>
      <c r="W26" s="3">
        <v>0</v>
      </c>
      <c r="Y26" s="6">
        <v>0</v>
      </c>
    </row>
    <row r="27" spans="1:25" x14ac:dyDescent="0.45">
      <c r="A27" s="1" t="s">
        <v>33</v>
      </c>
      <c r="C27" s="3">
        <v>725000</v>
      </c>
      <c r="E27" s="3">
        <v>20203475406</v>
      </c>
      <c r="G27" s="3">
        <v>19458528750</v>
      </c>
      <c r="I27" s="3">
        <v>0</v>
      </c>
      <c r="K27" s="3">
        <v>0</v>
      </c>
      <c r="M27" s="3">
        <v>0</v>
      </c>
      <c r="O27" s="3">
        <v>0</v>
      </c>
      <c r="Q27" s="3">
        <v>725000</v>
      </c>
      <c r="S27" s="3">
        <v>29090</v>
      </c>
      <c r="U27" s="3">
        <v>20203475406</v>
      </c>
      <c r="W27" s="3">
        <v>20964763012.5</v>
      </c>
      <c r="Y27" s="6">
        <v>9.5999999999999992E-3</v>
      </c>
    </row>
    <row r="28" spans="1:25" x14ac:dyDescent="0.45">
      <c r="A28" s="1" t="s">
        <v>34</v>
      </c>
      <c r="C28" s="3">
        <v>14000000</v>
      </c>
      <c r="E28" s="3">
        <v>50474796962</v>
      </c>
      <c r="G28" s="3">
        <v>29976571800</v>
      </c>
      <c r="I28" s="3">
        <v>0</v>
      </c>
      <c r="K28" s="3">
        <v>0</v>
      </c>
      <c r="M28" s="3">
        <v>0</v>
      </c>
      <c r="O28" s="3">
        <v>0</v>
      </c>
      <c r="Q28" s="3">
        <v>14000000</v>
      </c>
      <c r="S28" s="3">
        <v>2459</v>
      </c>
      <c r="U28" s="3">
        <v>50474796962</v>
      </c>
      <c r="W28" s="3">
        <v>34221165300</v>
      </c>
      <c r="Y28" s="6">
        <v>1.5699999999999999E-2</v>
      </c>
    </row>
    <row r="29" spans="1:25" x14ac:dyDescent="0.45">
      <c r="A29" s="1" t="s">
        <v>35</v>
      </c>
      <c r="C29" s="3">
        <v>10115901</v>
      </c>
      <c r="E29" s="3">
        <v>14990570096</v>
      </c>
      <c r="G29" s="3">
        <v>11644513788.519899</v>
      </c>
      <c r="I29" s="3">
        <v>0</v>
      </c>
      <c r="K29" s="3">
        <v>0</v>
      </c>
      <c r="M29" s="3">
        <v>0</v>
      </c>
      <c r="O29" s="3">
        <v>0</v>
      </c>
      <c r="Q29" s="3">
        <v>10115901</v>
      </c>
      <c r="S29" s="3">
        <v>1317</v>
      </c>
      <c r="U29" s="3">
        <v>14990570096</v>
      </c>
      <c r="W29" s="3">
        <v>13243371899.378799</v>
      </c>
      <c r="Y29" s="6">
        <v>6.1000000000000004E-3</v>
      </c>
    </row>
    <row r="30" spans="1:25" x14ac:dyDescent="0.45">
      <c r="A30" s="1" t="s">
        <v>36</v>
      </c>
      <c r="C30" s="3">
        <v>653648</v>
      </c>
      <c r="E30" s="3">
        <v>22922672282</v>
      </c>
      <c r="G30" s="3">
        <v>22852016799.048</v>
      </c>
      <c r="I30" s="3">
        <v>0</v>
      </c>
      <c r="K30" s="3">
        <v>0</v>
      </c>
      <c r="M30" s="3">
        <v>0</v>
      </c>
      <c r="O30" s="3">
        <v>0</v>
      </c>
      <c r="Q30" s="3">
        <v>653648</v>
      </c>
      <c r="S30" s="3">
        <v>30700</v>
      </c>
      <c r="U30" s="3">
        <v>22922672282</v>
      </c>
      <c r="W30" s="3">
        <v>19947594988.080002</v>
      </c>
      <c r="Y30" s="6">
        <v>9.1999999999999998E-3</v>
      </c>
    </row>
    <row r="31" spans="1:25" x14ac:dyDescent="0.45">
      <c r="A31" s="1" t="s">
        <v>37</v>
      </c>
      <c r="C31" s="3">
        <v>11061022</v>
      </c>
      <c r="E31" s="3">
        <v>43117915484</v>
      </c>
      <c r="G31" s="3">
        <v>39197919796.591499</v>
      </c>
      <c r="I31" s="3">
        <v>0</v>
      </c>
      <c r="K31" s="3">
        <v>0</v>
      </c>
      <c r="M31" s="3">
        <v>0</v>
      </c>
      <c r="O31" s="3">
        <v>0</v>
      </c>
      <c r="Q31" s="3">
        <v>13677607</v>
      </c>
      <c r="S31" s="3">
        <v>3270</v>
      </c>
      <c r="U31" s="3">
        <v>53317848586</v>
      </c>
      <c r="W31" s="3">
        <v>44459656529.404503</v>
      </c>
      <c r="Y31" s="6">
        <v>2.0400000000000001E-2</v>
      </c>
    </row>
    <row r="32" spans="1:25" x14ac:dyDescent="0.45">
      <c r="A32" s="1" t="s">
        <v>38</v>
      </c>
      <c r="C32" s="3">
        <v>27870967</v>
      </c>
      <c r="E32" s="3">
        <v>142831297459</v>
      </c>
      <c r="G32" s="3">
        <v>240480569598.31799</v>
      </c>
      <c r="I32" s="3">
        <v>0</v>
      </c>
      <c r="K32" s="3">
        <v>0</v>
      </c>
      <c r="M32" s="3">
        <v>-5000000</v>
      </c>
      <c r="O32" s="3">
        <v>37214900794</v>
      </c>
      <c r="Q32" s="3">
        <v>22870967</v>
      </c>
      <c r="S32" s="3">
        <v>7530</v>
      </c>
      <c r="U32" s="3">
        <v>117207626535</v>
      </c>
      <c r="W32" s="3">
        <v>171193682140.01599</v>
      </c>
      <c r="Y32" s="6">
        <v>7.8700000000000006E-2</v>
      </c>
    </row>
    <row r="33" spans="1:25" x14ac:dyDescent="0.45">
      <c r="A33" s="1" t="s">
        <v>39</v>
      </c>
      <c r="C33" s="3">
        <v>4664026</v>
      </c>
      <c r="E33" s="3">
        <v>54238258048</v>
      </c>
      <c r="G33" s="3">
        <v>42978269669.931</v>
      </c>
      <c r="I33" s="3">
        <v>0</v>
      </c>
      <c r="K33" s="3">
        <v>0</v>
      </c>
      <c r="M33" s="3">
        <v>0</v>
      </c>
      <c r="O33" s="3">
        <v>0</v>
      </c>
      <c r="Q33" s="3">
        <v>4664026</v>
      </c>
      <c r="S33" s="3">
        <v>9920</v>
      </c>
      <c r="U33" s="3">
        <v>54238258048</v>
      </c>
      <c r="W33" s="3">
        <v>45991848449.375999</v>
      </c>
      <c r="Y33" s="6">
        <v>2.1100000000000001E-2</v>
      </c>
    </row>
    <row r="34" spans="1:25" x14ac:dyDescent="0.45">
      <c r="A34" s="1" t="s">
        <v>40</v>
      </c>
      <c r="C34" s="3">
        <v>830027</v>
      </c>
      <c r="E34" s="3">
        <v>10577931894</v>
      </c>
      <c r="G34" s="3">
        <v>10049575973.283001</v>
      </c>
      <c r="I34" s="3">
        <v>0</v>
      </c>
      <c r="K34" s="3">
        <v>0</v>
      </c>
      <c r="M34" s="3">
        <v>0</v>
      </c>
      <c r="O34" s="3">
        <v>0</v>
      </c>
      <c r="Q34" s="3">
        <v>830027</v>
      </c>
      <c r="S34" s="3">
        <v>14270</v>
      </c>
      <c r="U34" s="3">
        <v>10577931894</v>
      </c>
      <c r="W34" s="3">
        <v>11774010602.5245</v>
      </c>
      <c r="Y34" s="6">
        <v>5.4000000000000003E-3</v>
      </c>
    </row>
    <row r="35" spans="1:25" x14ac:dyDescent="0.45">
      <c r="A35" s="1" t="s">
        <v>41</v>
      </c>
      <c r="C35" s="3">
        <v>1979252</v>
      </c>
      <c r="E35" s="3">
        <v>13477555219</v>
      </c>
      <c r="G35" s="3">
        <v>13673954381.67</v>
      </c>
      <c r="I35" s="3">
        <v>0</v>
      </c>
      <c r="K35" s="3">
        <v>0</v>
      </c>
      <c r="M35" s="3">
        <v>0</v>
      </c>
      <c r="O35" s="3">
        <v>0</v>
      </c>
      <c r="Q35" s="3">
        <v>1979252</v>
      </c>
      <c r="S35" s="3">
        <v>7190</v>
      </c>
      <c r="U35" s="3">
        <v>13477555219</v>
      </c>
      <c r="W35" s="3">
        <v>14146148489.813999</v>
      </c>
      <c r="Y35" s="6">
        <v>6.4999999999999997E-3</v>
      </c>
    </row>
    <row r="36" spans="1:25" x14ac:dyDescent="0.45">
      <c r="A36" s="1" t="s">
        <v>42</v>
      </c>
      <c r="C36" s="3">
        <v>2156719</v>
      </c>
      <c r="E36" s="3">
        <v>33601937793</v>
      </c>
      <c r="G36" s="3">
        <v>32672830594.518002</v>
      </c>
      <c r="I36" s="3">
        <v>0</v>
      </c>
      <c r="K36" s="3">
        <v>0</v>
      </c>
      <c r="M36" s="3">
        <v>0</v>
      </c>
      <c r="O36" s="3">
        <v>0</v>
      </c>
      <c r="Q36" s="3">
        <v>2156719</v>
      </c>
      <c r="S36" s="3">
        <v>15810</v>
      </c>
      <c r="U36" s="3">
        <v>33601937793</v>
      </c>
      <c r="W36" s="3">
        <v>33894845912.029499</v>
      </c>
      <c r="Y36" s="6">
        <v>1.5599999999999999E-2</v>
      </c>
    </row>
    <row r="37" spans="1:25" x14ac:dyDescent="0.45">
      <c r="A37" s="1" t="s">
        <v>43</v>
      </c>
      <c r="C37" s="3">
        <v>960000</v>
      </c>
      <c r="E37" s="3">
        <v>21879485330</v>
      </c>
      <c r="G37" s="3">
        <v>25555832640</v>
      </c>
      <c r="I37" s="3">
        <v>0</v>
      </c>
      <c r="K37" s="3">
        <v>0</v>
      </c>
      <c r="M37" s="3">
        <v>-410000</v>
      </c>
      <c r="O37" s="3">
        <v>11908586996</v>
      </c>
      <c r="Q37" s="3">
        <v>550000</v>
      </c>
      <c r="S37" s="3">
        <v>28940</v>
      </c>
      <c r="U37" s="3">
        <v>12535121803</v>
      </c>
      <c r="W37" s="3">
        <v>15822293850</v>
      </c>
      <c r="Y37" s="6">
        <v>7.3000000000000001E-3</v>
      </c>
    </row>
    <row r="38" spans="1:25" x14ac:dyDescent="0.45">
      <c r="A38" s="1" t="s">
        <v>44</v>
      </c>
      <c r="C38" s="3">
        <v>1000000</v>
      </c>
      <c r="E38" s="3">
        <v>29461649709</v>
      </c>
      <c r="G38" s="3">
        <v>26332384500</v>
      </c>
      <c r="I38" s="3">
        <v>0</v>
      </c>
      <c r="K38" s="3">
        <v>0</v>
      </c>
      <c r="M38" s="3">
        <v>0</v>
      </c>
      <c r="O38" s="3">
        <v>0</v>
      </c>
      <c r="Q38" s="3">
        <v>1000000</v>
      </c>
      <c r="S38" s="3">
        <v>28550</v>
      </c>
      <c r="U38" s="3">
        <v>29461649709</v>
      </c>
      <c r="W38" s="3">
        <v>28380127500</v>
      </c>
      <c r="Y38" s="6">
        <v>1.2999999999999999E-2</v>
      </c>
    </row>
    <row r="39" spans="1:25" x14ac:dyDescent="0.45">
      <c r="A39" s="1" t="s">
        <v>45</v>
      </c>
      <c r="C39" s="3">
        <v>1200000</v>
      </c>
      <c r="E39" s="3">
        <v>30856608280</v>
      </c>
      <c r="G39" s="3">
        <v>32171434241</v>
      </c>
      <c r="I39" s="3">
        <v>0</v>
      </c>
      <c r="K39" s="3">
        <v>0</v>
      </c>
      <c r="M39" s="3">
        <v>0</v>
      </c>
      <c r="O39" s="3">
        <v>0</v>
      </c>
      <c r="Q39" s="3">
        <v>1200000</v>
      </c>
      <c r="S39" s="3">
        <v>30980</v>
      </c>
      <c r="U39" s="3">
        <v>30856608280</v>
      </c>
      <c r="W39" s="3">
        <v>36954802800</v>
      </c>
      <c r="Y39" s="6">
        <v>1.7000000000000001E-2</v>
      </c>
    </row>
    <row r="40" spans="1:25" x14ac:dyDescent="0.45">
      <c r="A40" s="1" t="s">
        <v>46</v>
      </c>
      <c r="C40" s="3">
        <v>1000000</v>
      </c>
      <c r="E40" s="3">
        <v>7188243400</v>
      </c>
      <c r="G40" s="3">
        <v>5944419000</v>
      </c>
      <c r="I40" s="3">
        <v>0</v>
      </c>
      <c r="K40" s="3">
        <v>0</v>
      </c>
      <c r="M40" s="3">
        <v>0</v>
      </c>
      <c r="O40" s="3">
        <v>0</v>
      </c>
      <c r="Q40" s="3">
        <v>1000000</v>
      </c>
      <c r="S40" s="3">
        <v>6500</v>
      </c>
      <c r="U40" s="3">
        <v>7188243460</v>
      </c>
      <c r="W40" s="3">
        <v>6461325000</v>
      </c>
      <c r="Y40" s="6">
        <v>3.0000000000000001E-3</v>
      </c>
    </row>
    <row r="41" spans="1:25" x14ac:dyDescent="0.45">
      <c r="A41" s="1" t="s">
        <v>47</v>
      </c>
      <c r="C41" s="3">
        <v>5293333</v>
      </c>
      <c r="E41" s="3">
        <v>41969962711</v>
      </c>
      <c r="G41" s="3">
        <v>45883224470.627998</v>
      </c>
      <c r="I41" s="3">
        <v>0</v>
      </c>
      <c r="K41" s="3">
        <v>0</v>
      </c>
      <c r="M41" s="3">
        <v>0</v>
      </c>
      <c r="O41" s="3">
        <v>0</v>
      </c>
      <c r="Q41" s="3">
        <v>5293333</v>
      </c>
      <c r="S41" s="3">
        <v>9740</v>
      </c>
      <c r="U41" s="3">
        <v>41969962711</v>
      </c>
      <c r="W41" s="3">
        <v>51250298892.651001</v>
      </c>
      <c r="Y41" s="6">
        <v>2.3599999999999999E-2</v>
      </c>
    </row>
    <row r="42" spans="1:25" x14ac:dyDescent="0.45">
      <c r="A42" s="1" t="s">
        <v>48</v>
      </c>
      <c r="C42" s="3">
        <v>4764089</v>
      </c>
      <c r="E42" s="3">
        <v>20029064018</v>
      </c>
      <c r="G42" s="3">
        <v>15637422297.825899</v>
      </c>
      <c r="I42" s="3">
        <v>0</v>
      </c>
      <c r="K42" s="3">
        <v>0</v>
      </c>
      <c r="M42" s="3">
        <v>0</v>
      </c>
      <c r="O42" s="3">
        <v>0</v>
      </c>
      <c r="Q42" s="3">
        <v>4764089</v>
      </c>
      <c r="S42" s="3">
        <v>3533</v>
      </c>
      <c r="U42" s="3">
        <v>20029064018</v>
      </c>
      <c r="W42" s="3">
        <v>16731378854.6999</v>
      </c>
      <c r="Y42" s="6">
        <v>7.7000000000000002E-3</v>
      </c>
    </row>
    <row r="43" spans="1:25" x14ac:dyDescent="0.45">
      <c r="A43" s="1" t="s">
        <v>49</v>
      </c>
      <c r="C43" s="3">
        <v>1717452</v>
      </c>
      <c r="E43" s="3">
        <v>31686914670</v>
      </c>
      <c r="G43" s="3">
        <v>30781413885.618</v>
      </c>
      <c r="I43" s="3">
        <v>0</v>
      </c>
      <c r="K43" s="3">
        <v>0</v>
      </c>
      <c r="M43" s="3">
        <v>0</v>
      </c>
      <c r="O43" s="3">
        <v>0</v>
      </c>
      <c r="Q43" s="3">
        <v>1717452</v>
      </c>
      <c r="S43" s="3">
        <v>19020</v>
      </c>
      <c r="U43" s="3">
        <v>31686914670</v>
      </c>
      <c r="W43" s="3">
        <v>32471574714.612</v>
      </c>
      <c r="Y43" s="6">
        <v>1.49E-2</v>
      </c>
    </row>
    <row r="44" spans="1:25" x14ac:dyDescent="0.45">
      <c r="A44" s="1" t="s">
        <v>50</v>
      </c>
      <c r="C44" s="3">
        <v>33760598</v>
      </c>
      <c r="E44" s="3">
        <v>128597369598</v>
      </c>
      <c r="G44" s="3">
        <v>167798612209.5</v>
      </c>
      <c r="I44" s="3">
        <v>0</v>
      </c>
      <c r="K44" s="3">
        <v>0</v>
      </c>
      <c r="M44" s="3">
        <v>0</v>
      </c>
      <c r="O44" s="3">
        <v>0</v>
      </c>
      <c r="Q44" s="3">
        <v>33760598</v>
      </c>
      <c r="S44" s="3">
        <v>5590</v>
      </c>
      <c r="U44" s="3">
        <v>128597369598</v>
      </c>
      <c r="W44" s="3">
        <v>187598848450.22101</v>
      </c>
      <c r="Y44" s="6">
        <v>8.6199999999999999E-2</v>
      </c>
    </row>
    <row r="45" spans="1:25" x14ac:dyDescent="0.45">
      <c r="A45" s="1" t="s">
        <v>51</v>
      </c>
      <c r="C45" s="3">
        <v>1121634</v>
      </c>
      <c r="E45" s="3">
        <v>10605512759</v>
      </c>
      <c r="G45" s="3">
        <v>10469477007.603001</v>
      </c>
      <c r="I45" s="3">
        <v>0</v>
      </c>
      <c r="K45" s="3">
        <v>0</v>
      </c>
      <c r="M45" s="3">
        <v>0</v>
      </c>
      <c r="O45" s="3">
        <v>0</v>
      </c>
      <c r="Q45" s="3">
        <v>1121634</v>
      </c>
      <c r="S45" s="3">
        <v>11370</v>
      </c>
      <c r="U45" s="3">
        <v>10605512759</v>
      </c>
      <c r="W45" s="3">
        <v>12677098357.448999</v>
      </c>
      <c r="Y45" s="6">
        <v>5.7999999999999996E-3</v>
      </c>
    </row>
    <row r="46" spans="1:25" x14ac:dyDescent="0.45">
      <c r="A46" s="1" t="s">
        <v>52</v>
      </c>
      <c r="C46" s="3">
        <v>1246276</v>
      </c>
      <c r="E46" s="3">
        <v>43186766823</v>
      </c>
      <c r="G46" s="3">
        <v>34688098418.400002</v>
      </c>
      <c r="I46" s="3">
        <v>0</v>
      </c>
      <c r="K46" s="3">
        <v>0</v>
      </c>
      <c r="M46" s="3">
        <v>0</v>
      </c>
      <c r="O46" s="3">
        <v>0</v>
      </c>
      <c r="Q46" s="3">
        <v>1246276</v>
      </c>
      <c r="S46" s="3">
        <v>29450</v>
      </c>
      <c r="U46" s="3">
        <v>43186766823</v>
      </c>
      <c r="W46" s="3">
        <v>36484446372.209999</v>
      </c>
      <c r="Y46" s="6">
        <v>1.6799999999999999E-2</v>
      </c>
    </row>
    <row r="47" spans="1:25" x14ac:dyDescent="0.45">
      <c r="A47" s="1" t="s">
        <v>53</v>
      </c>
      <c r="C47" s="3">
        <v>2204347</v>
      </c>
      <c r="E47" s="3">
        <v>19798801870</v>
      </c>
      <c r="G47" s="3">
        <v>40515863692.621498</v>
      </c>
      <c r="I47" s="3">
        <v>0</v>
      </c>
      <c r="K47" s="3">
        <v>0</v>
      </c>
      <c r="M47" s="3">
        <v>0</v>
      </c>
      <c r="O47" s="3">
        <v>0</v>
      </c>
      <c r="Q47" s="3">
        <v>2204347</v>
      </c>
      <c r="S47" s="3">
        <v>21190</v>
      </c>
      <c r="U47" s="3">
        <v>19798801870</v>
      </c>
      <c r="W47" s="3">
        <v>46432187758.066498</v>
      </c>
      <c r="Y47" s="6">
        <v>2.1299999999999999E-2</v>
      </c>
    </row>
    <row r="48" spans="1:25" x14ac:dyDescent="0.45">
      <c r="A48" s="1" t="s">
        <v>54</v>
      </c>
      <c r="C48" s="3">
        <v>20965710</v>
      </c>
      <c r="E48" s="3">
        <v>110653898812</v>
      </c>
      <c r="G48" s="3">
        <v>138384001129.32001</v>
      </c>
      <c r="I48" s="3">
        <v>0</v>
      </c>
      <c r="K48" s="3">
        <v>0</v>
      </c>
      <c r="M48" s="3">
        <v>0</v>
      </c>
      <c r="O48" s="3">
        <v>0</v>
      </c>
      <c r="Q48" s="3">
        <v>20965710</v>
      </c>
      <c r="S48" s="3">
        <v>7410</v>
      </c>
      <c r="U48" s="3">
        <v>110653898812</v>
      </c>
      <c r="W48" s="3">
        <v>154431543428.95499</v>
      </c>
      <c r="Y48" s="6">
        <v>7.0999999999999994E-2</v>
      </c>
    </row>
    <row r="49" spans="1:25" x14ac:dyDescent="0.45">
      <c r="A49" s="1" t="s">
        <v>55</v>
      </c>
      <c r="C49" s="3">
        <v>2147553</v>
      </c>
      <c r="E49" s="3">
        <v>40641741878</v>
      </c>
      <c r="G49" s="3">
        <v>51063819426.828003</v>
      </c>
      <c r="I49" s="3">
        <v>0</v>
      </c>
      <c r="K49" s="3">
        <v>0</v>
      </c>
      <c r="M49" s="3">
        <v>0</v>
      </c>
      <c r="O49" s="3">
        <v>0</v>
      </c>
      <c r="Q49" s="3">
        <v>2147553</v>
      </c>
      <c r="S49" s="3">
        <v>26150</v>
      </c>
      <c r="U49" s="3">
        <v>40641741878</v>
      </c>
      <c r="W49" s="3">
        <v>55824367809.847504</v>
      </c>
      <c r="Y49" s="6">
        <v>2.5700000000000001E-2</v>
      </c>
    </row>
    <row r="50" spans="1:25" x14ac:dyDescent="0.45">
      <c r="A50" s="1" t="s">
        <v>56</v>
      </c>
      <c r="C50" s="3">
        <v>770000</v>
      </c>
      <c r="E50" s="3">
        <v>25441287619</v>
      </c>
      <c r="G50" s="3">
        <v>31129570395</v>
      </c>
      <c r="I50" s="3">
        <v>0</v>
      </c>
      <c r="K50" s="3">
        <v>0</v>
      </c>
      <c r="M50" s="3">
        <v>0</v>
      </c>
      <c r="O50" s="3">
        <v>0</v>
      </c>
      <c r="Q50" s="3">
        <v>770000</v>
      </c>
      <c r="S50" s="3">
        <v>42420</v>
      </c>
      <c r="U50" s="3">
        <v>25441287619</v>
      </c>
      <c r="W50" s="3">
        <v>32469052770</v>
      </c>
      <c r="Y50" s="6">
        <v>1.49E-2</v>
      </c>
    </row>
    <row r="51" spans="1:25" x14ac:dyDescent="0.45">
      <c r="A51" s="1" t="s">
        <v>57</v>
      </c>
      <c r="C51" s="3">
        <v>9063844</v>
      </c>
      <c r="E51" s="3">
        <v>44323527346</v>
      </c>
      <c r="G51" s="3">
        <v>44238678369.461998</v>
      </c>
      <c r="I51" s="3">
        <v>0</v>
      </c>
      <c r="K51" s="3">
        <v>0</v>
      </c>
      <c r="M51" s="3">
        <v>0</v>
      </c>
      <c r="O51" s="3">
        <v>0</v>
      </c>
      <c r="Q51" s="3">
        <v>9063844</v>
      </c>
      <c r="S51" s="3">
        <v>5030</v>
      </c>
      <c r="U51" s="3">
        <v>44323527346</v>
      </c>
      <c r="W51" s="3">
        <v>45319868064.846001</v>
      </c>
      <c r="Y51" s="6">
        <v>2.0799999999999999E-2</v>
      </c>
    </row>
    <row r="52" spans="1:25" x14ac:dyDescent="0.45">
      <c r="A52" s="1" t="s">
        <v>58</v>
      </c>
      <c r="C52" s="3">
        <v>2500000</v>
      </c>
      <c r="E52" s="3">
        <f>57+15622939272</f>
        <v>15622939329</v>
      </c>
      <c r="G52" s="3">
        <v>15059857500</v>
      </c>
      <c r="I52" s="3">
        <v>0</v>
      </c>
      <c r="K52" s="3">
        <v>0</v>
      </c>
      <c r="M52" s="3">
        <v>0</v>
      </c>
      <c r="O52" s="3">
        <v>0</v>
      </c>
      <c r="Q52" s="3">
        <v>2500000</v>
      </c>
      <c r="S52" s="3">
        <v>6710</v>
      </c>
      <c r="U52" s="3">
        <v>15622939272</v>
      </c>
      <c r="W52" s="3">
        <v>16675188750</v>
      </c>
      <c r="Y52" s="6">
        <v>7.7000000000000002E-3</v>
      </c>
    </row>
    <row r="53" spans="1:25" x14ac:dyDescent="0.45">
      <c r="A53" s="1" t="s">
        <v>59</v>
      </c>
      <c r="C53" s="3">
        <v>0</v>
      </c>
      <c r="E53" s="3">
        <v>0</v>
      </c>
      <c r="G53" s="3">
        <v>0</v>
      </c>
      <c r="I53" s="3">
        <v>0</v>
      </c>
      <c r="K53" s="3">
        <v>0</v>
      </c>
      <c r="M53" s="3">
        <v>0</v>
      </c>
      <c r="O53" s="3">
        <v>0</v>
      </c>
      <c r="Q53" s="3">
        <v>5009999</v>
      </c>
      <c r="S53" s="3">
        <v>1851</v>
      </c>
      <c r="U53" s="3">
        <v>8827618238</v>
      </c>
      <c r="W53" s="3">
        <v>9218330775.5132999</v>
      </c>
      <c r="Y53" s="6">
        <v>4.1999999999999997E-3</v>
      </c>
    </row>
    <row r="54" spans="1:25" x14ac:dyDescent="0.45">
      <c r="A54" s="1" t="s">
        <v>60</v>
      </c>
      <c r="C54" s="3">
        <v>0</v>
      </c>
      <c r="E54" s="3">
        <v>0</v>
      </c>
      <c r="G54" s="3">
        <v>0</v>
      </c>
      <c r="I54" s="3">
        <v>2100000</v>
      </c>
      <c r="K54" s="3">
        <v>24592800650</v>
      </c>
      <c r="M54" s="3">
        <v>0</v>
      </c>
      <c r="O54" s="3">
        <v>0</v>
      </c>
      <c r="Q54" s="3">
        <v>2100000</v>
      </c>
      <c r="S54" s="3">
        <v>13160</v>
      </c>
      <c r="U54" s="3">
        <v>24592800647</v>
      </c>
      <c r="W54" s="3">
        <v>27471565845</v>
      </c>
      <c r="Y54" s="6">
        <v>1.26E-2</v>
      </c>
    </row>
    <row r="55" spans="1:25" ht="19.5" thickBot="1" x14ac:dyDescent="0.5">
      <c r="C55" s="7">
        <f>SUM(C9:C54)</f>
        <v>247266497</v>
      </c>
      <c r="E55" s="7">
        <f>SUM(E9:E54)</f>
        <v>1747137875540</v>
      </c>
      <c r="G55" s="7">
        <f>SUM(G9:G54)</f>
        <v>1877656203112.9141</v>
      </c>
      <c r="I55" s="7">
        <f>SUM(I9:I54)</f>
        <v>10100000</v>
      </c>
      <c r="K55" s="7">
        <f>SUM(K9:K54)</f>
        <v>40182943606</v>
      </c>
      <c r="M55" s="7">
        <f>SUM(M9:M54)</f>
        <v>-5410000</v>
      </c>
      <c r="O55" s="7">
        <f>SUM(O9:O54)</f>
        <v>49123487790</v>
      </c>
      <c r="Q55" s="7">
        <f>SUM(Q9:Q54)</f>
        <v>261087048</v>
      </c>
      <c r="S55" s="7">
        <f>SUM(S9:S54)</f>
        <v>1174721</v>
      </c>
      <c r="U55" s="7">
        <f>SUM(U9:U54)</f>
        <v>1762969369695</v>
      </c>
      <c r="W55" s="7">
        <f>SUM(W9:W54)</f>
        <v>1976347533739.6201</v>
      </c>
      <c r="Y55" s="8">
        <f>SUM(Y9:Y54)</f>
        <v>0.9081999999999999</v>
      </c>
    </row>
    <row r="56" spans="1:25" ht="19.5" thickTop="1" x14ac:dyDescent="0.45">
      <c r="G56" s="3"/>
      <c r="U56" s="3"/>
    </row>
    <row r="57" spans="1:25" x14ac:dyDescent="0.45">
      <c r="E57" s="3"/>
      <c r="G57" s="3"/>
      <c r="U57" s="10"/>
    </row>
    <row r="58" spans="1:25" x14ac:dyDescent="0.45">
      <c r="E58" s="3"/>
      <c r="G58" s="3"/>
      <c r="S58" s="3"/>
      <c r="U58" s="3"/>
    </row>
    <row r="59" spans="1:25" x14ac:dyDescent="0.45">
      <c r="E59" s="3"/>
      <c r="S59" s="3"/>
      <c r="U59" s="10"/>
    </row>
    <row r="60" spans="1:25" x14ac:dyDescent="0.45">
      <c r="E60" s="3"/>
      <c r="U60" s="3"/>
    </row>
    <row r="61" spans="1:25" x14ac:dyDescent="0.45">
      <c r="U61" s="3"/>
    </row>
  </sheetData>
  <mergeCells count="21">
    <mergeCell ref="A4:Y4"/>
    <mergeCell ref="A3:Y3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115" zoomScaleNormal="98" zoomScaleSheetLayoutView="115" workbookViewId="0">
      <selection activeCell="C9" sqref="C9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89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5" t="s">
        <v>93</v>
      </c>
      <c r="C6" s="5" t="s">
        <v>68</v>
      </c>
      <c r="E6" s="5" t="s">
        <v>141</v>
      </c>
      <c r="G6" s="5" t="s">
        <v>13</v>
      </c>
    </row>
    <row r="7" spans="1:7" x14ac:dyDescent="0.45">
      <c r="A7" s="1" t="s">
        <v>147</v>
      </c>
      <c r="C7" s="3">
        <v>163371686282</v>
      </c>
      <c r="E7" s="6">
        <v>0.98650000000000004</v>
      </c>
      <c r="G7" s="6">
        <v>7.51E-2</v>
      </c>
    </row>
    <row r="8" spans="1:7" x14ac:dyDescent="0.45">
      <c r="A8" s="1" t="s">
        <v>148</v>
      </c>
      <c r="C8" s="3">
        <v>0</v>
      </c>
      <c r="E8" s="6">
        <v>0</v>
      </c>
      <c r="G8" s="6">
        <v>0</v>
      </c>
    </row>
    <row r="9" spans="1:7" x14ac:dyDescent="0.45">
      <c r="A9" s="1" t="s">
        <v>149</v>
      </c>
      <c r="C9" s="3">
        <v>67915592</v>
      </c>
      <c r="E9" s="6">
        <v>4.0000000000000002E-4</v>
      </c>
      <c r="G9" s="6">
        <v>0</v>
      </c>
    </row>
    <row r="10" spans="1:7" ht="19.5" thickBot="1" x14ac:dyDescent="0.5">
      <c r="C10" s="7">
        <f>SUM(C7:C9)</f>
        <v>163439601874</v>
      </c>
      <c r="E10" s="8">
        <f>SUM(E7:E9)</f>
        <v>0.9869</v>
      </c>
      <c r="G10" s="8">
        <f>SUM(G7:G9)</f>
        <v>7.51E-2</v>
      </c>
    </row>
    <row r="11" spans="1:7" ht="19.5" thickTop="1" x14ac:dyDescent="0.45"/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8"/>
  <sheetViews>
    <sheetView rightToLeft="1" view="pageBreakPreview" zoomScaleNormal="98" zoomScaleSheetLayoutView="100" workbookViewId="0">
      <selection activeCell="C19" sqref="C19"/>
    </sheetView>
  </sheetViews>
  <sheetFormatPr defaultRowHeight="18.75" x14ac:dyDescent="0.45"/>
  <cols>
    <col min="1" max="1" width="23.140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16.4257812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2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4" t="s">
        <v>63</v>
      </c>
      <c r="C6" s="5" t="s">
        <v>64</v>
      </c>
      <c r="D6" s="5" t="s">
        <v>64</v>
      </c>
      <c r="E6" s="5" t="s">
        <v>64</v>
      </c>
      <c r="F6" s="5" t="s">
        <v>64</v>
      </c>
      <c r="G6" s="5" t="s">
        <v>64</v>
      </c>
      <c r="H6" s="5" t="s">
        <v>64</v>
      </c>
      <c r="I6" s="5" t="s">
        <v>4</v>
      </c>
      <c r="K6" s="5" t="s">
        <v>5</v>
      </c>
      <c r="L6" s="5" t="s">
        <v>5</v>
      </c>
      <c r="M6" s="5" t="s">
        <v>5</v>
      </c>
      <c r="O6" s="5" t="s">
        <v>6</v>
      </c>
      <c r="P6" s="5" t="s">
        <v>6</v>
      </c>
      <c r="Q6" s="5" t="s">
        <v>6</v>
      </c>
    </row>
    <row r="7" spans="1:17" ht="30" x14ac:dyDescent="0.45">
      <c r="A7" s="5" t="s">
        <v>63</v>
      </c>
      <c r="C7" s="5" t="s">
        <v>65</v>
      </c>
      <c r="E7" s="5" t="s">
        <v>66</v>
      </c>
      <c r="G7" s="5" t="s">
        <v>67</v>
      </c>
      <c r="I7" s="5" t="s">
        <v>68</v>
      </c>
      <c r="K7" s="5" t="s">
        <v>69</v>
      </c>
      <c r="M7" s="5" t="s">
        <v>70</v>
      </c>
      <c r="O7" s="5" t="s">
        <v>68</v>
      </c>
      <c r="Q7" s="5" t="s">
        <v>62</v>
      </c>
    </row>
    <row r="8" spans="1:17" x14ac:dyDescent="0.45">
      <c r="A8" s="1" t="s">
        <v>71</v>
      </c>
      <c r="C8" s="1" t="s">
        <v>72</v>
      </c>
      <c r="E8" s="1" t="s">
        <v>73</v>
      </c>
      <c r="G8" s="1" t="s">
        <v>74</v>
      </c>
      <c r="I8" s="3">
        <v>849477</v>
      </c>
      <c r="K8" s="3">
        <v>3592</v>
      </c>
      <c r="M8" s="3">
        <v>0</v>
      </c>
      <c r="O8" s="3">
        <v>853069</v>
      </c>
      <c r="Q8" s="6">
        <v>0</v>
      </c>
    </row>
    <row r="9" spans="1:17" x14ac:dyDescent="0.45">
      <c r="A9" s="1" t="s">
        <v>71</v>
      </c>
      <c r="C9" s="1" t="s">
        <v>75</v>
      </c>
      <c r="E9" s="1" t="s">
        <v>76</v>
      </c>
      <c r="G9" s="1" t="s">
        <v>74</v>
      </c>
      <c r="I9" s="3">
        <v>5225000</v>
      </c>
      <c r="K9" s="3">
        <v>0</v>
      </c>
      <c r="M9" s="3">
        <v>0</v>
      </c>
      <c r="O9" s="3">
        <v>5225000</v>
      </c>
      <c r="Q9" s="6">
        <v>0</v>
      </c>
    </row>
    <row r="10" spans="1:17" x14ac:dyDescent="0.45">
      <c r="A10" s="1" t="s">
        <v>71</v>
      </c>
      <c r="C10" s="1" t="s">
        <v>77</v>
      </c>
      <c r="E10" s="1" t="s">
        <v>73</v>
      </c>
      <c r="G10" s="1" t="s">
        <v>74</v>
      </c>
      <c r="I10" s="3">
        <v>252732635</v>
      </c>
      <c r="K10" s="3">
        <v>2622000000</v>
      </c>
      <c r="M10" s="3">
        <v>2874586400</v>
      </c>
      <c r="O10" s="3">
        <v>146235</v>
      </c>
      <c r="Q10" s="6">
        <v>0</v>
      </c>
    </row>
    <row r="11" spans="1:17" x14ac:dyDescent="0.45">
      <c r="A11" s="1" t="s">
        <v>78</v>
      </c>
      <c r="C11" s="1" t="s">
        <v>79</v>
      </c>
      <c r="E11" s="1" t="s">
        <v>73</v>
      </c>
      <c r="G11" s="1" t="s">
        <v>74</v>
      </c>
      <c r="I11" s="3">
        <v>10163273152</v>
      </c>
      <c r="K11" s="3">
        <v>38422302644</v>
      </c>
      <c r="M11" s="3">
        <v>34792800000</v>
      </c>
      <c r="O11" s="3">
        <v>13792775796</v>
      </c>
      <c r="Q11" s="6">
        <v>6.3E-3</v>
      </c>
    </row>
    <row r="12" spans="1:17" x14ac:dyDescent="0.45">
      <c r="A12" s="1" t="s">
        <v>80</v>
      </c>
      <c r="C12" s="1" t="s">
        <v>81</v>
      </c>
      <c r="E12" s="1" t="s">
        <v>73</v>
      </c>
      <c r="G12" s="1" t="s">
        <v>74</v>
      </c>
      <c r="I12" s="3">
        <v>14770276</v>
      </c>
      <c r="K12" s="3">
        <v>102846993017</v>
      </c>
      <c r="M12" s="3">
        <v>16731003586</v>
      </c>
      <c r="O12" s="3">
        <v>86130759707</v>
      </c>
      <c r="Q12" s="6">
        <v>3.9600000000000003E-2</v>
      </c>
    </row>
    <row r="13" spans="1:17" x14ac:dyDescent="0.45">
      <c r="A13" s="1" t="s">
        <v>82</v>
      </c>
      <c r="C13" s="1" t="s">
        <v>83</v>
      </c>
      <c r="E13" s="1" t="s">
        <v>73</v>
      </c>
      <c r="G13" s="1" t="s">
        <v>74</v>
      </c>
      <c r="I13" s="3">
        <v>20017</v>
      </c>
      <c r="K13" s="3">
        <v>0</v>
      </c>
      <c r="M13" s="3">
        <v>0</v>
      </c>
      <c r="O13" s="3">
        <v>20017</v>
      </c>
      <c r="Q13" s="6">
        <v>0</v>
      </c>
    </row>
    <row r="14" spans="1:17" x14ac:dyDescent="0.45">
      <c r="A14" s="1" t="s">
        <v>84</v>
      </c>
      <c r="C14" s="1" t="s">
        <v>85</v>
      </c>
      <c r="E14" s="1" t="s">
        <v>73</v>
      </c>
      <c r="G14" s="1" t="s">
        <v>74</v>
      </c>
      <c r="I14" s="3">
        <v>70972876432</v>
      </c>
      <c r="K14" s="3">
        <v>5035</v>
      </c>
      <c r="M14" s="3">
        <v>70971690607</v>
      </c>
      <c r="O14" s="3">
        <v>1190860</v>
      </c>
      <c r="Q14" s="6">
        <v>0</v>
      </c>
    </row>
    <row r="15" spans="1:17" x14ac:dyDescent="0.45">
      <c r="A15" s="1" t="s">
        <v>86</v>
      </c>
      <c r="C15" s="1" t="s">
        <v>87</v>
      </c>
      <c r="E15" s="1" t="s">
        <v>73</v>
      </c>
      <c r="G15" s="1" t="s">
        <v>74</v>
      </c>
      <c r="I15" s="3">
        <v>9215081</v>
      </c>
      <c r="K15" s="3">
        <v>38968</v>
      </c>
      <c r="M15" s="3">
        <v>0</v>
      </c>
      <c r="O15" s="3">
        <v>9254049</v>
      </c>
      <c r="Q15" s="6">
        <v>0</v>
      </c>
    </row>
    <row r="16" spans="1:17" x14ac:dyDescent="0.45">
      <c r="A16" s="1" t="s">
        <v>86</v>
      </c>
      <c r="C16" s="1" t="s">
        <v>88</v>
      </c>
      <c r="E16" s="1" t="s">
        <v>76</v>
      </c>
      <c r="G16" s="1" t="s">
        <v>74</v>
      </c>
      <c r="I16" s="3">
        <v>9496000</v>
      </c>
      <c r="K16" s="3">
        <v>0</v>
      </c>
      <c r="M16" s="3">
        <v>0</v>
      </c>
      <c r="O16" s="3">
        <v>9496000</v>
      </c>
      <c r="Q16" s="6">
        <v>0</v>
      </c>
    </row>
    <row r="17" spans="9:17" ht="19.5" thickBot="1" x14ac:dyDescent="0.5">
      <c r="I17" s="7">
        <f>SUM(I8:I16)</f>
        <v>81428458070</v>
      </c>
      <c r="K17" s="7">
        <f>SUM(K8:K16)</f>
        <v>143891343256</v>
      </c>
      <c r="M17" s="7">
        <f>SUM(M8:M16)</f>
        <v>125370080593</v>
      </c>
      <c r="O17" s="7">
        <f>SUM(O8:O16)</f>
        <v>99949720733</v>
      </c>
      <c r="Q17" s="8">
        <f>SUM(Q8:Q16)</f>
        <v>4.5900000000000003E-2</v>
      </c>
    </row>
    <row r="18" spans="9:17" ht="19.5" thickTop="1" x14ac:dyDescent="0.45">
      <c r="O18" s="3"/>
    </row>
  </sheetData>
  <mergeCells count="16">
    <mergeCell ref="A4:Q4"/>
    <mergeCell ref="A3:Q3"/>
    <mergeCell ref="A2:Q2"/>
    <mergeCell ref="A6:A7"/>
    <mergeCell ref="C7"/>
    <mergeCell ref="E7"/>
    <mergeCell ref="G7"/>
    <mergeCell ref="C6:H6"/>
    <mergeCell ref="O7"/>
    <mergeCell ref="Q7"/>
    <mergeCell ref="O6:Q6"/>
    <mergeCell ref="I7"/>
    <mergeCell ref="I6"/>
    <mergeCell ref="K7"/>
    <mergeCell ref="M7"/>
    <mergeCell ref="K6:M6"/>
  </mergeCells>
  <pageMargins left="0.7" right="0.7" top="0.75" bottom="0.75" header="0.3" footer="0.3"/>
  <pageSetup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16"/>
  <sheetViews>
    <sheetView rightToLeft="1" view="pageBreakPreview" zoomScaleNormal="98" zoomScaleSheetLayoutView="100" workbookViewId="0">
      <selection activeCell="F20" sqref="F20"/>
    </sheetView>
  </sheetViews>
  <sheetFormatPr defaultRowHeight="18.75" x14ac:dyDescent="0.45"/>
  <cols>
    <col min="1" max="1" width="23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9.140625" style="1" customWidth="1"/>
    <col min="18" max="16384" width="9.140625" style="1"/>
  </cols>
  <sheetData>
    <row r="2" spans="1:15" ht="18.75" customHeight="1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8.75" customHeight="1" x14ac:dyDescent="0.45">
      <c r="A3" s="2" t="s">
        <v>89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8.75" customHeight="1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6" spans="1:15" ht="30" x14ac:dyDescent="0.45">
      <c r="A6" s="5" t="s">
        <v>90</v>
      </c>
      <c r="B6" s="5" t="s">
        <v>90</v>
      </c>
      <c r="C6" s="5" t="s">
        <v>90</v>
      </c>
      <c r="D6" s="5" t="s">
        <v>90</v>
      </c>
      <c r="E6" s="5" t="s">
        <v>91</v>
      </c>
      <c r="F6" s="5" t="s">
        <v>91</v>
      </c>
      <c r="G6" s="5" t="s">
        <v>91</v>
      </c>
      <c r="H6" s="5" t="s">
        <v>91</v>
      </c>
      <c r="I6" s="5" t="s">
        <v>91</v>
      </c>
      <c r="K6" s="5" t="s">
        <v>92</v>
      </c>
      <c r="L6" s="5" t="s">
        <v>92</v>
      </c>
      <c r="M6" s="5" t="s">
        <v>92</v>
      </c>
      <c r="N6" s="5" t="s">
        <v>92</v>
      </c>
      <c r="O6" s="5" t="s">
        <v>92</v>
      </c>
    </row>
    <row r="7" spans="1:15" ht="30" x14ac:dyDescent="0.45">
      <c r="A7" s="5" t="s">
        <v>93</v>
      </c>
      <c r="C7" s="5" t="s">
        <v>94</v>
      </c>
      <c r="E7" s="5" t="s">
        <v>95</v>
      </c>
      <c r="G7" s="5" t="s">
        <v>96</v>
      </c>
      <c r="I7" s="5" t="s">
        <v>97</v>
      </c>
      <c r="K7" s="5" t="s">
        <v>95</v>
      </c>
      <c r="M7" s="5" t="s">
        <v>96</v>
      </c>
      <c r="O7" s="5" t="s">
        <v>97</v>
      </c>
    </row>
    <row r="8" spans="1:15" x14ac:dyDescent="0.45">
      <c r="A8" s="1" t="s">
        <v>71</v>
      </c>
      <c r="C8" s="3">
        <v>22</v>
      </c>
      <c r="E8" s="3">
        <v>3592</v>
      </c>
      <c r="G8" s="3">
        <v>0</v>
      </c>
      <c r="I8" s="3">
        <v>3592</v>
      </c>
      <c r="K8" s="3">
        <v>10729</v>
      </c>
      <c r="M8" s="3">
        <v>0</v>
      </c>
      <c r="O8" s="3">
        <v>10729</v>
      </c>
    </row>
    <row r="9" spans="1:15" x14ac:dyDescent="0.45">
      <c r="A9" s="1" t="s">
        <v>71</v>
      </c>
      <c r="C9" s="3">
        <v>26</v>
      </c>
      <c r="E9" s="3">
        <v>-98716</v>
      </c>
      <c r="G9" s="3">
        <v>0</v>
      </c>
      <c r="I9" s="3">
        <v>-98716</v>
      </c>
      <c r="K9" s="3">
        <v>227814</v>
      </c>
      <c r="M9" s="3">
        <v>0</v>
      </c>
      <c r="O9" s="3">
        <v>227814</v>
      </c>
    </row>
    <row r="10" spans="1:15" x14ac:dyDescent="0.45">
      <c r="A10" s="1" t="s">
        <v>78</v>
      </c>
      <c r="C10" s="3">
        <v>1</v>
      </c>
      <c r="E10" s="3">
        <v>3198</v>
      </c>
      <c r="G10" s="3">
        <v>0</v>
      </c>
      <c r="I10" s="3">
        <v>3198</v>
      </c>
      <c r="K10" s="3">
        <v>4738</v>
      </c>
      <c r="M10" s="3">
        <v>0</v>
      </c>
      <c r="O10" s="3">
        <v>4738</v>
      </c>
    </row>
    <row r="11" spans="1:15" x14ac:dyDescent="0.45">
      <c r="A11" s="1" t="s">
        <v>80</v>
      </c>
      <c r="C11" s="3">
        <v>17</v>
      </c>
      <c r="E11" s="3">
        <v>67963515</v>
      </c>
      <c r="G11" s="3">
        <v>0</v>
      </c>
      <c r="I11" s="3">
        <v>67963515</v>
      </c>
      <c r="K11" s="3">
        <v>67963515</v>
      </c>
      <c r="M11" s="3">
        <v>0</v>
      </c>
      <c r="O11" s="3">
        <v>67963515</v>
      </c>
    </row>
    <row r="12" spans="1:15" x14ac:dyDescent="0.45">
      <c r="A12" s="1" t="s">
        <v>82</v>
      </c>
      <c r="C12" s="3">
        <v>30</v>
      </c>
      <c r="E12" s="3">
        <v>0</v>
      </c>
      <c r="G12" s="3">
        <v>0</v>
      </c>
      <c r="I12" s="3">
        <v>0</v>
      </c>
      <c r="K12" s="3">
        <v>2157</v>
      </c>
      <c r="M12" s="3">
        <v>0</v>
      </c>
      <c r="O12" s="3">
        <v>2157</v>
      </c>
    </row>
    <row r="13" spans="1:15" x14ac:dyDescent="0.45">
      <c r="A13" s="1" t="s">
        <v>84</v>
      </c>
      <c r="C13" s="3">
        <v>30</v>
      </c>
      <c r="E13" s="3">
        <v>5035</v>
      </c>
      <c r="G13" s="3">
        <v>0</v>
      </c>
      <c r="I13" s="3">
        <v>5035</v>
      </c>
      <c r="K13" s="3">
        <v>43587959</v>
      </c>
      <c r="M13" s="3">
        <v>0</v>
      </c>
      <c r="O13" s="3">
        <v>43587959</v>
      </c>
    </row>
    <row r="14" spans="1:15" x14ac:dyDescent="0.45">
      <c r="A14" s="1" t="s">
        <v>86</v>
      </c>
      <c r="C14" s="3">
        <v>1</v>
      </c>
      <c r="E14" s="3">
        <v>38968</v>
      </c>
      <c r="G14" s="3">
        <v>0</v>
      </c>
      <c r="I14" s="3">
        <v>38968</v>
      </c>
      <c r="K14" s="3">
        <v>116412</v>
      </c>
      <c r="M14" s="3">
        <v>0</v>
      </c>
      <c r="O14" s="3">
        <v>116412</v>
      </c>
    </row>
    <row r="15" spans="1:15" ht="19.5" thickBot="1" x14ac:dyDescent="0.5">
      <c r="E15" s="7">
        <f>SUM(E8:E14)</f>
        <v>67915592</v>
      </c>
      <c r="G15" s="7">
        <f>SUM(G8:G14)</f>
        <v>0</v>
      </c>
      <c r="I15" s="7">
        <f>SUM(I8:I14)</f>
        <v>67915592</v>
      </c>
      <c r="K15" s="7">
        <f>SUM(K8:K14)</f>
        <v>111913324</v>
      </c>
      <c r="M15" s="7">
        <f>SUM(M8:M14)</f>
        <v>0</v>
      </c>
      <c r="O15" s="7">
        <f>SUM(O8:O14)</f>
        <v>111913324</v>
      </c>
    </row>
    <row r="16" spans="1:15" ht="19.5" thickTop="1" x14ac:dyDescent="0.45"/>
  </sheetData>
  <mergeCells count="14">
    <mergeCell ref="A4:O4"/>
    <mergeCell ref="A3:O3"/>
    <mergeCell ref="A2:O2"/>
    <mergeCell ref="A7"/>
    <mergeCell ref="C7"/>
    <mergeCell ref="A6:D6"/>
    <mergeCell ref="M7"/>
    <mergeCell ref="O7"/>
    <mergeCell ref="K6:O6"/>
    <mergeCell ref="E7"/>
    <mergeCell ref="G7"/>
    <mergeCell ref="I7"/>
    <mergeCell ref="E6:I6"/>
    <mergeCell ref="K7"/>
  </mergeCells>
  <pageMargins left="0.7" right="0.7" top="0.75" bottom="0.75" header="0.3" footer="0.3"/>
  <pageSetup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9"/>
  <sheetViews>
    <sheetView rightToLeft="1" view="pageBreakPreview" topLeftCell="B1" zoomScale="60" zoomScaleNormal="85" workbookViewId="0">
      <selection activeCell="N26" sqref="N26"/>
    </sheetView>
  </sheetViews>
  <sheetFormatPr defaultRowHeight="18.75" x14ac:dyDescent="0.45"/>
  <cols>
    <col min="1" max="1" width="28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x14ac:dyDescent="0.45">
      <c r="A3" s="2" t="s">
        <v>89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30" x14ac:dyDescent="0.45">
      <c r="A6" s="4" t="s">
        <v>3</v>
      </c>
      <c r="C6" s="5" t="s">
        <v>99</v>
      </c>
      <c r="D6" s="5" t="s">
        <v>99</v>
      </c>
      <c r="E6" s="5" t="s">
        <v>99</v>
      </c>
      <c r="F6" s="5" t="s">
        <v>99</v>
      </c>
      <c r="G6" s="5" t="s">
        <v>99</v>
      </c>
      <c r="I6" s="5" t="s">
        <v>91</v>
      </c>
      <c r="J6" s="5" t="s">
        <v>91</v>
      </c>
      <c r="K6" s="5" t="s">
        <v>91</v>
      </c>
      <c r="L6" s="5" t="s">
        <v>91</v>
      </c>
      <c r="M6" s="5" t="s">
        <v>91</v>
      </c>
      <c r="O6" s="5" t="s">
        <v>92</v>
      </c>
      <c r="P6" s="5" t="s">
        <v>92</v>
      </c>
      <c r="Q6" s="5" t="s">
        <v>92</v>
      </c>
      <c r="R6" s="5" t="s">
        <v>92</v>
      </c>
      <c r="S6" s="5" t="s">
        <v>92</v>
      </c>
    </row>
    <row r="7" spans="1:19" ht="30" x14ac:dyDescent="0.45">
      <c r="A7" s="5" t="s">
        <v>3</v>
      </c>
      <c r="C7" s="5" t="s">
        <v>100</v>
      </c>
      <c r="E7" s="5" t="s">
        <v>101</v>
      </c>
      <c r="G7" s="5" t="s">
        <v>102</v>
      </c>
      <c r="I7" s="5" t="s">
        <v>103</v>
      </c>
      <c r="K7" s="5" t="s">
        <v>96</v>
      </c>
      <c r="M7" s="5" t="s">
        <v>104</v>
      </c>
      <c r="O7" s="5" t="s">
        <v>103</v>
      </c>
      <c r="Q7" s="5" t="s">
        <v>96</v>
      </c>
      <c r="S7" s="5" t="s">
        <v>104</v>
      </c>
    </row>
    <row r="8" spans="1:19" x14ac:dyDescent="0.45">
      <c r="A8" s="1" t="s">
        <v>55</v>
      </c>
      <c r="C8" s="1" t="s">
        <v>105</v>
      </c>
      <c r="E8" s="3">
        <v>2147553</v>
      </c>
      <c r="G8" s="3">
        <v>3050</v>
      </c>
      <c r="I8" s="3">
        <v>0</v>
      </c>
      <c r="K8" s="3">
        <v>0</v>
      </c>
      <c r="M8" s="3">
        <v>0</v>
      </c>
      <c r="O8" s="3">
        <v>6550036650</v>
      </c>
      <c r="Q8" s="3">
        <v>0</v>
      </c>
      <c r="S8" s="3">
        <f>O8-Q8</f>
        <v>6550036650</v>
      </c>
    </row>
    <row r="9" spans="1:19" x14ac:dyDescent="0.45">
      <c r="A9" s="1" t="s">
        <v>28</v>
      </c>
      <c r="C9" s="1" t="s">
        <v>106</v>
      </c>
      <c r="E9" s="3">
        <v>3000000</v>
      </c>
      <c r="G9" s="3">
        <v>500</v>
      </c>
      <c r="I9" s="3">
        <v>0</v>
      </c>
      <c r="K9" s="3">
        <v>0</v>
      </c>
      <c r="M9" s="3">
        <v>0</v>
      </c>
      <c r="O9" s="3">
        <v>1500000000</v>
      </c>
      <c r="Q9" s="3">
        <v>153964352</v>
      </c>
      <c r="S9" s="3">
        <f t="shared" ref="S9:S26" si="0">O9-Q9</f>
        <v>1346035648</v>
      </c>
    </row>
    <row r="10" spans="1:19" x14ac:dyDescent="0.45">
      <c r="A10" s="1" t="s">
        <v>54</v>
      </c>
      <c r="C10" s="1" t="s">
        <v>107</v>
      </c>
      <c r="E10" s="3">
        <v>20965710</v>
      </c>
      <c r="G10" s="3">
        <v>480</v>
      </c>
      <c r="I10" s="3">
        <v>0</v>
      </c>
      <c r="K10" s="3">
        <v>0</v>
      </c>
      <c r="M10" s="3">
        <v>0</v>
      </c>
      <c r="O10" s="3">
        <v>10063540800</v>
      </c>
      <c r="Q10" s="3">
        <v>0</v>
      </c>
      <c r="S10" s="3">
        <f t="shared" si="0"/>
        <v>10063540800</v>
      </c>
    </row>
    <row r="11" spans="1:19" x14ac:dyDescent="0.45">
      <c r="A11" s="1" t="s">
        <v>39</v>
      </c>
      <c r="C11" s="1" t="s">
        <v>108</v>
      </c>
      <c r="E11" s="3">
        <v>4664026</v>
      </c>
      <c r="G11" s="3">
        <v>2200</v>
      </c>
      <c r="I11" s="3">
        <v>0</v>
      </c>
      <c r="K11" s="3">
        <v>0</v>
      </c>
      <c r="M11" s="3">
        <v>0</v>
      </c>
      <c r="O11" s="3">
        <v>10260857200</v>
      </c>
      <c r="Q11" s="3">
        <v>0</v>
      </c>
      <c r="S11" s="3">
        <f t="shared" si="0"/>
        <v>10260857200</v>
      </c>
    </row>
    <row r="12" spans="1:19" x14ac:dyDescent="0.45">
      <c r="A12" s="1" t="s">
        <v>30</v>
      </c>
      <c r="C12" s="1" t="s">
        <v>109</v>
      </c>
      <c r="E12" s="3">
        <v>1</v>
      </c>
      <c r="G12" s="3">
        <v>400</v>
      </c>
      <c r="I12" s="3">
        <v>0</v>
      </c>
      <c r="K12" s="3">
        <v>0</v>
      </c>
      <c r="M12" s="3">
        <v>0</v>
      </c>
      <c r="O12" s="3">
        <v>400</v>
      </c>
      <c r="Q12" s="3">
        <v>0</v>
      </c>
      <c r="S12" s="3">
        <f t="shared" si="0"/>
        <v>400</v>
      </c>
    </row>
    <row r="13" spans="1:19" x14ac:dyDescent="0.45">
      <c r="A13" s="1" t="s">
        <v>110</v>
      </c>
      <c r="C13" s="1" t="s">
        <v>111</v>
      </c>
      <c r="E13" s="3">
        <v>250000</v>
      </c>
      <c r="G13" s="3">
        <v>4200</v>
      </c>
      <c r="I13" s="3">
        <v>0</v>
      </c>
      <c r="K13" s="3">
        <v>0</v>
      </c>
      <c r="M13" s="3">
        <v>0</v>
      </c>
      <c r="O13" s="3">
        <v>1050000000</v>
      </c>
      <c r="Q13" s="3">
        <v>13488844</v>
      </c>
      <c r="S13" s="3">
        <f t="shared" si="0"/>
        <v>1036511156</v>
      </c>
    </row>
    <row r="14" spans="1:19" x14ac:dyDescent="0.45">
      <c r="A14" s="1" t="s">
        <v>50</v>
      </c>
      <c r="C14" s="1" t="s">
        <v>107</v>
      </c>
      <c r="E14" s="3">
        <v>33760598</v>
      </c>
      <c r="G14" s="3">
        <v>500</v>
      </c>
      <c r="I14" s="3">
        <v>0</v>
      </c>
      <c r="K14" s="3">
        <v>0</v>
      </c>
      <c r="M14" s="3">
        <v>0</v>
      </c>
      <c r="O14" s="3">
        <v>16880299000</v>
      </c>
      <c r="Q14" s="3">
        <v>0</v>
      </c>
      <c r="S14" s="3">
        <f t="shared" si="0"/>
        <v>16880299000</v>
      </c>
    </row>
    <row r="15" spans="1:19" x14ac:dyDescent="0.45">
      <c r="A15" s="1" t="s">
        <v>56</v>
      </c>
      <c r="C15" s="1" t="s">
        <v>112</v>
      </c>
      <c r="E15" s="3">
        <v>770000</v>
      </c>
      <c r="G15" s="3">
        <v>4790</v>
      </c>
      <c r="I15" s="3">
        <v>0</v>
      </c>
      <c r="K15" s="3">
        <v>0</v>
      </c>
      <c r="M15" s="3">
        <v>0</v>
      </c>
      <c r="O15" s="3">
        <v>3688300000</v>
      </c>
      <c r="Q15" s="3">
        <v>76684977</v>
      </c>
      <c r="S15" s="3">
        <f t="shared" si="0"/>
        <v>3611615023</v>
      </c>
    </row>
    <row r="16" spans="1:19" x14ac:dyDescent="0.45">
      <c r="A16" s="1" t="s">
        <v>113</v>
      </c>
      <c r="C16" s="1" t="s">
        <v>106</v>
      </c>
      <c r="E16" s="3">
        <v>3402534</v>
      </c>
      <c r="G16" s="3">
        <v>140</v>
      </c>
      <c r="I16" s="3">
        <v>0</v>
      </c>
      <c r="K16" s="3">
        <v>0</v>
      </c>
      <c r="M16" s="3">
        <v>0</v>
      </c>
      <c r="O16" s="3">
        <v>476354760</v>
      </c>
      <c r="Q16" s="3">
        <v>0</v>
      </c>
      <c r="S16" s="3">
        <f t="shared" si="0"/>
        <v>476354760</v>
      </c>
    </row>
    <row r="17" spans="1:19" x14ac:dyDescent="0.45">
      <c r="A17" s="1" t="s">
        <v>16</v>
      </c>
      <c r="C17" s="1" t="s">
        <v>114</v>
      </c>
      <c r="E17" s="3">
        <v>13000000</v>
      </c>
      <c r="G17" s="3">
        <v>104</v>
      </c>
      <c r="I17" s="3">
        <v>0</v>
      </c>
      <c r="K17" s="3">
        <v>0</v>
      </c>
      <c r="M17" s="3">
        <v>0</v>
      </c>
      <c r="O17" s="3">
        <v>1352000000</v>
      </c>
      <c r="Q17" s="3">
        <v>0</v>
      </c>
      <c r="S17" s="3">
        <f t="shared" si="0"/>
        <v>1352000000</v>
      </c>
    </row>
    <row r="18" spans="1:19" x14ac:dyDescent="0.45">
      <c r="A18" s="1" t="s">
        <v>36</v>
      </c>
      <c r="C18" s="1" t="s">
        <v>115</v>
      </c>
      <c r="E18" s="3">
        <v>653648</v>
      </c>
      <c r="G18" s="3">
        <v>3860</v>
      </c>
      <c r="I18" s="3">
        <v>2523081280</v>
      </c>
      <c r="K18" s="3">
        <v>143430977</v>
      </c>
      <c r="M18" s="3">
        <v>2379650303</v>
      </c>
      <c r="O18" s="3">
        <v>2523081280</v>
      </c>
      <c r="Q18" s="3">
        <v>143430977</v>
      </c>
      <c r="S18" s="3">
        <f>O18-Q18</f>
        <v>2379650303</v>
      </c>
    </row>
    <row r="19" spans="1:19" x14ac:dyDescent="0.45">
      <c r="A19" s="1" t="s">
        <v>15</v>
      </c>
      <c r="C19" s="1" t="s">
        <v>116</v>
      </c>
      <c r="E19" s="3">
        <v>2000000</v>
      </c>
      <c r="G19" s="3">
        <v>200</v>
      </c>
      <c r="I19" s="3">
        <v>0</v>
      </c>
      <c r="K19" s="3">
        <v>0</v>
      </c>
      <c r="M19" s="3">
        <v>0</v>
      </c>
      <c r="O19" s="3">
        <v>400000000</v>
      </c>
      <c r="Q19" s="3">
        <v>0</v>
      </c>
      <c r="S19" s="3">
        <f t="shared" si="0"/>
        <v>400000000</v>
      </c>
    </row>
    <row r="20" spans="1:19" x14ac:dyDescent="0.45">
      <c r="A20" s="1" t="s">
        <v>49</v>
      </c>
      <c r="C20" s="1" t="s">
        <v>117</v>
      </c>
      <c r="E20" s="3">
        <v>1717452</v>
      </c>
      <c r="G20" s="3">
        <v>3300</v>
      </c>
      <c r="I20" s="3">
        <v>0</v>
      </c>
      <c r="K20" s="3">
        <v>0</v>
      </c>
      <c r="M20" s="3">
        <v>0</v>
      </c>
      <c r="O20" s="3">
        <v>5667591600</v>
      </c>
      <c r="Q20" s="3">
        <v>0</v>
      </c>
      <c r="S20" s="3">
        <f t="shared" si="0"/>
        <v>5667591600</v>
      </c>
    </row>
    <row r="21" spans="1:19" x14ac:dyDescent="0.45">
      <c r="A21" s="1" t="s">
        <v>24</v>
      </c>
      <c r="C21" s="1" t="s">
        <v>105</v>
      </c>
      <c r="E21" s="3">
        <v>360000</v>
      </c>
      <c r="G21" s="3">
        <v>13200</v>
      </c>
      <c r="I21" s="3">
        <v>0</v>
      </c>
      <c r="K21" s="3">
        <v>0</v>
      </c>
      <c r="M21" s="3">
        <v>0</v>
      </c>
      <c r="O21" s="3">
        <v>4752000000</v>
      </c>
      <c r="Q21" s="3">
        <v>0</v>
      </c>
      <c r="S21" s="3">
        <f t="shared" si="0"/>
        <v>4752000000</v>
      </c>
    </row>
    <row r="22" spans="1:19" x14ac:dyDescent="0.45">
      <c r="A22" s="1" t="s">
        <v>38</v>
      </c>
      <c r="C22" s="1" t="s">
        <v>118</v>
      </c>
      <c r="E22" s="3">
        <v>27870967</v>
      </c>
      <c r="G22" s="3">
        <v>2250</v>
      </c>
      <c r="I22" s="3">
        <v>62709675750</v>
      </c>
      <c r="K22" s="3">
        <v>3679291098</v>
      </c>
      <c r="M22" s="3">
        <v>59030384652</v>
      </c>
      <c r="O22" s="3">
        <v>62709675750</v>
      </c>
      <c r="Q22" s="3">
        <v>3679291098</v>
      </c>
      <c r="S22" s="3">
        <f t="shared" si="0"/>
        <v>59030384652</v>
      </c>
    </row>
    <row r="23" spans="1:19" x14ac:dyDescent="0.45">
      <c r="A23" s="1" t="s">
        <v>37</v>
      </c>
      <c r="C23" s="1" t="s">
        <v>119</v>
      </c>
      <c r="E23" s="3">
        <v>13677607</v>
      </c>
      <c r="G23" s="3">
        <v>550</v>
      </c>
      <c r="I23" s="3">
        <v>7522683850</v>
      </c>
      <c r="K23" s="3">
        <v>287427973</v>
      </c>
      <c r="M23" s="3">
        <v>7235255877</v>
      </c>
      <c r="O23" s="3">
        <v>7522683850</v>
      </c>
      <c r="Q23" s="3">
        <v>287427973</v>
      </c>
      <c r="S23" s="3">
        <f t="shared" si="0"/>
        <v>7235255877</v>
      </c>
    </row>
    <row r="24" spans="1:19" x14ac:dyDescent="0.45">
      <c r="A24" s="1" t="s">
        <v>48</v>
      </c>
      <c r="C24" s="1" t="s">
        <v>120</v>
      </c>
      <c r="E24" s="3">
        <v>4764089</v>
      </c>
      <c r="G24" s="3">
        <v>44</v>
      </c>
      <c r="I24" s="3">
        <v>0</v>
      </c>
      <c r="K24" s="3">
        <v>0</v>
      </c>
      <c r="M24" s="3">
        <v>0</v>
      </c>
      <c r="O24" s="3">
        <v>209619916</v>
      </c>
      <c r="Q24" s="3">
        <v>0</v>
      </c>
      <c r="S24" s="3">
        <f t="shared" si="0"/>
        <v>209619916</v>
      </c>
    </row>
    <row r="25" spans="1:19" x14ac:dyDescent="0.45">
      <c r="A25" s="1" t="s">
        <v>47</v>
      </c>
      <c r="C25" s="1" t="s">
        <v>120</v>
      </c>
      <c r="E25" s="3">
        <v>8493333</v>
      </c>
      <c r="G25" s="3">
        <v>200</v>
      </c>
      <c r="I25" s="3">
        <v>0</v>
      </c>
      <c r="K25" s="3">
        <v>0</v>
      </c>
      <c r="M25" s="3">
        <v>0</v>
      </c>
      <c r="O25" s="3">
        <v>1698666200</v>
      </c>
      <c r="Q25" s="3">
        <f>180886162-807666</f>
        <v>180078496</v>
      </c>
      <c r="S25" s="3">
        <f t="shared" si="0"/>
        <v>1518587704</v>
      </c>
    </row>
    <row r="26" spans="1:19" x14ac:dyDescent="0.45">
      <c r="A26" s="1" t="s">
        <v>46</v>
      </c>
      <c r="C26" s="1" t="s">
        <v>112</v>
      </c>
      <c r="E26" s="3">
        <v>1000000</v>
      </c>
      <c r="G26" s="3">
        <v>600</v>
      </c>
      <c r="I26" s="3">
        <v>0</v>
      </c>
      <c r="K26" s="3">
        <v>0</v>
      </c>
      <c r="M26" s="3">
        <v>0</v>
      </c>
      <c r="O26" s="3">
        <v>600000000</v>
      </c>
      <c r="Q26" s="3">
        <v>0</v>
      </c>
      <c r="S26" s="3">
        <f t="shared" si="0"/>
        <v>600000000</v>
      </c>
    </row>
    <row r="27" spans="1:19" ht="19.5" thickBot="1" x14ac:dyDescent="0.5">
      <c r="I27" s="7">
        <f>SUM(I8:I26)</f>
        <v>72755440880</v>
      </c>
      <c r="K27" s="7">
        <f>SUM(K8:K26)</f>
        <v>4110150048</v>
      </c>
      <c r="M27" s="7">
        <f>SUM(M8:M26)</f>
        <v>68645290832</v>
      </c>
      <c r="O27" s="7">
        <f>SUM(O8:O26)</f>
        <v>137904707406</v>
      </c>
      <c r="Q27" s="7">
        <f>SUM(Q8:Q26)</f>
        <v>4534366717</v>
      </c>
      <c r="S27" s="7">
        <f>SUM(S8:S26)</f>
        <v>133370340689</v>
      </c>
    </row>
    <row r="28" spans="1:19" ht="19.5" thickTop="1" x14ac:dyDescent="0.45">
      <c r="O28" s="3"/>
      <c r="Q28" s="3"/>
      <c r="S28" s="3"/>
    </row>
    <row r="29" spans="1:19" x14ac:dyDescent="0.45">
      <c r="O29" s="3"/>
      <c r="Q29" s="3"/>
    </row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3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6"/>
  <sheetViews>
    <sheetView rightToLeft="1" view="pageBreakPreview" zoomScale="60" zoomScaleNormal="100" workbookViewId="0">
      <selection activeCell="K12" sqref="A10:K12"/>
    </sheetView>
  </sheetViews>
  <sheetFormatPr defaultRowHeight="18.75" x14ac:dyDescent="0.45"/>
  <cols>
    <col min="1" max="1" width="26.28515625" style="1" bestFit="1" customWidth="1"/>
    <col min="2" max="2" width="1" style="1" customWidth="1"/>
    <col min="3" max="3" width="13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3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89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4" t="s">
        <v>3</v>
      </c>
      <c r="C6" s="5" t="s">
        <v>91</v>
      </c>
      <c r="D6" s="5" t="s">
        <v>91</v>
      </c>
      <c r="E6" s="5" t="s">
        <v>91</v>
      </c>
      <c r="F6" s="5" t="s">
        <v>91</v>
      </c>
      <c r="G6" s="5" t="s">
        <v>91</v>
      </c>
      <c r="H6" s="5" t="s">
        <v>91</v>
      </c>
      <c r="I6" s="5" t="s">
        <v>91</v>
      </c>
      <c r="K6" s="5" t="s">
        <v>92</v>
      </c>
      <c r="L6" s="5" t="s">
        <v>92</v>
      </c>
      <c r="M6" s="5" t="s">
        <v>92</v>
      </c>
      <c r="N6" s="5" t="s">
        <v>92</v>
      </c>
      <c r="O6" s="5" t="s">
        <v>92</v>
      </c>
      <c r="P6" s="5" t="s">
        <v>92</v>
      </c>
      <c r="Q6" s="5" t="s">
        <v>92</v>
      </c>
    </row>
    <row r="7" spans="1:17" ht="30" x14ac:dyDescent="0.45">
      <c r="A7" s="5" t="s">
        <v>3</v>
      </c>
      <c r="C7" s="5" t="s">
        <v>7</v>
      </c>
      <c r="E7" s="5" t="s">
        <v>121</v>
      </c>
      <c r="G7" s="5" t="s">
        <v>122</v>
      </c>
      <c r="I7" s="5" t="s">
        <v>123</v>
      </c>
      <c r="K7" s="5" t="s">
        <v>7</v>
      </c>
      <c r="M7" s="5" t="s">
        <v>121</v>
      </c>
      <c r="O7" s="5" t="s">
        <v>122</v>
      </c>
      <c r="Q7" s="5" t="s">
        <v>123</v>
      </c>
    </row>
    <row r="8" spans="1:17" x14ac:dyDescent="0.45">
      <c r="A8" s="1" t="s">
        <v>59</v>
      </c>
      <c r="C8" s="3">
        <v>5009999</v>
      </c>
      <c r="E8" s="3">
        <v>9218330775</v>
      </c>
      <c r="G8" s="3">
        <v>8827618238</v>
      </c>
      <c r="I8" s="3">
        <v>390712537</v>
      </c>
      <c r="K8" s="3">
        <v>5009999</v>
      </c>
      <c r="M8" s="3">
        <v>9218330775</v>
      </c>
      <c r="O8" s="3">
        <v>8827618238</v>
      </c>
      <c r="Q8" s="3">
        <v>390712537</v>
      </c>
    </row>
    <row r="9" spans="1:17" x14ac:dyDescent="0.45">
      <c r="A9" s="1" t="s">
        <v>42</v>
      </c>
      <c r="C9" s="3">
        <v>2156719</v>
      </c>
      <c r="E9" s="3">
        <v>33894845912</v>
      </c>
      <c r="G9" s="3">
        <v>32672830594</v>
      </c>
      <c r="I9" s="3">
        <v>1222015318</v>
      </c>
      <c r="K9" s="3">
        <v>2156719</v>
      </c>
      <c r="M9" s="3">
        <v>33894845912</v>
      </c>
      <c r="O9" s="3">
        <v>33601937793</v>
      </c>
      <c r="Q9" s="3">
        <v>292908119</v>
      </c>
    </row>
    <row r="10" spans="1:17" x14ac:dyDescent="0.45">
      <c r="A10" s="1" t="s">
        <v>45</v>
      </c>
      <c r="C10" s="3">
        <v>1200000</v>
      </c>
      <c r="E10" s="3">
        <v>36954802800</v>
      </c>
      <c r="G10" s="3">
        <v>32171434200</v>
      </c>
      <c r="I10" s="3">
        <v>4783368600</v>
      </c>
      <c r="K10" s="3">
        <v>1200000</v>
      </c>
      <c r="M10" s="3">
        <v>36954802800</v>
      </c>
      <c r="O10" s="3">
        <v>30856608280</v>
      </c>
      <c r="Q10" s="3">
        <v>6098194520</v>
      </c>
    </row>
    <row r="11" spans="1:17" x14ac:dyDescent="0.45">
      <c r="A11" s="1" t="s">
        <v>17</v>
      </c>
      <c r="C11" s="3">
        <v>8278845</v>
      </c>
      <c r="E11" s="3">
        <v>37493993233</v>
      </c>
      <c r="G11" s="3">
        <v>36160800322</v>
      </c>
      <c r="I11" s="3">
        <v>1333192911</v>
      </c>
      <c r="K11" s="3">
        <v>8278845</v>
      </c>
      <c r="M11" s="3">
        <v>37493993233</v>
      </c>
      <c r="O11" s="3">
        <v>43999915558</v>
      </c>
      <c r="Q11" s="3">
        <v>-6505922324</v>
      </c>
    </row>
    <row r="12" spans="1:17" x14ac:dyDescent="0.45">
      <c r="A12" s="1" t="s">
        <v>51</v>
      </c>
      <c r="C12" s="3">
        <v>1121634</v>
      </c>
      <c r="E12" s="3">
        <v>12677098357</v>
      </c>
      <c r="G12" s="3">
        <v>10469477007</v>
      </c>
      <c r="I12" s="3">
        <v>2207621350</v>
      </c>
      <c r="K12" s="3">
        <v>1121634</v>
      </c>
      <c r="M12" s="3">
        <v>12677098357</v>
      </c>
      <c r="O12" s="3">
        <v>10605512759</v>
      </c>
      <c r="Q12" s="3">
        <v>2071585598</v>
      </c>
    </row>
    <row r="13" spans="1:17" x14ac:dyDescent="0.45">
      <c r="A13" s="1" t="s">
        <v>39</v>
      </c>
      <c r="C13" s="3">
        <v>4664026</v>
      </c>
      <c r="E13" s="3">
        <v>45991848449</v>
      </c>
      <c r="G13" s="3">
        <v>42978269669</v>
      </c>
      <c r="I13" s="3">
        <v>3013578780</v>
      </c>
      <c r="K13" s="3">
        <v>4664026</v>
      </c>
      <c r="M13" s="3">
        <v>45991848449</v>
      </c>
      <c r="O13" s="3">
        <v>54238258048</v>
      </c>
      <c r="Q13" s="3">
        <v>-8246409598</v>
      </c>
    </row>
    <row r="14" spans="1:17" x14ac:dyDescent="0.45">
      <c r="A14" s="1" t="s">
        <v>37</v>
      </c>
      <c r="C14" s="3">
        <v>13677607</v>
      </c>
      <c r="E14" s="3">
        <v>44459656529</v>
      </c>
      <c r="G14" s="3">
        <v>49397852898</v>
      </c>
      <c r="I14" s="3">
        <v>-4938196368</v>
      </c>
      <c r="K14" s="3">
        <v>13677607</v>
      </c>
      <c r="M14" s="3">
        <v>44459656529</v>
      </c>
      <c r="O14" s="3">
        <v>53317848586</v>
      </c>
      <c r="Q14" s="3">
        <v>-8858192056</v>
      </c>
    </row>
    <row r="15" spans="1:17" x14ac:dyDescent="0.45">
      <c r="A15" s="1" t="s">
        <v>60</v>
      </c>
      <c r="C15" s="3">
        <v>2100000</v>
      </c>
      <c r="E15" s="3">
        <v>27471565800</v>
      </c>
      <c r="G15" s="3">
        <v>24592800647</v>
      </c>
      <c r="I15" s="3">
        <v>2878765153</v>
      </c>
      <c r="K15" s="3">
        <v>2100000</v>
      </c>
      <c r="M15" s="3">
        <v>27471565800</v>
      </c>
      <c r="O15" s="3">
        <v>24592800647</v>
      </c>
      <c r="Q15" s="3">
        <v>2878765153</v>
      </c>
    </row>
    <row r="16" spans="1:17" x14ac:dyDescent="0.45">
      <c r="A16" s="1" t="s">
        <v>22</v>
      </c>
      <c r="C16" s="3">
        <v>1877905</v>
      </c>
      <c r="E16" s="3">
        <v>28075641237</v>
      </c>
      <c r="G16" s="3">
        <v>26880933099</v>
      </c>
      <c r="I16" s="3">
        <v>1194708138</v>
      </c>
      <c r="K16" s="3">
        <v>1877905</v>
      </c>
      <c r="M16" s="3">
        <v>28075641237</v>
      </c>
      <c r="O16" s="3">
        <v>2616471037</v>
      </c>
      <c r="Q16" s="3">
        <v>25459170200</v>
      </c>
    </row>
    <row r="17" spans="1:17" x14ac:dyDescent="0.45">
      <c r="A17" s="1" t="s">
        <v>20</v>
      </c>
      <c r="C17" s="3">
        <v>1596219</v>
      </c>
      <c r="E17" s="3">
        <v>61644130156</v>
      </c>
      <c r="G17" s="3">
        <v>60612761183</v>
      </c>
      <c r="I17" s="3">
        <v>1031368973</v>
      </c>
      <c r="K17" s="3">
        <v>1596219</v>
      </c>
      <c r="M17" s="3">
        <v>61644130156</v>
      </c>
      <c r="O17" s="3">
        <v>59672495414</v>
      </c>
      <c r="Q17" s="3">
        <v>1971634742</v>
      </c>
    </row>
    <row r="18" spans="1:17" x14ac:dyDescent="0.45">
      <c r="A18" s="1" t="s">
        <v>23</v>
      </c>
      <c r="C18" s="3">
        <v>1670000</v>
      </c>
      <c r="E18" s="3">
        <v>53420843430</v>
      </c>
      <c r="G18" s="3">
        <v>50449329765</v>
      </c>
      <c r="I18" s="3">
        <v>2971513665</v>
      </c>
      <c r="K18" s="3">
        <v>1670000</v>
      </c>
      <c r="M18" s="3">
        <v>53420843430</v>
      </c>
      <c r="O18" s="3">
        <v>57405951146</v>
      </c>
      <c r="Q18" s="3">
        <v>-3985107716</v>
      </c>
    </row>
    <row r="19" spans="1:17" x14ac:dyDescent="0.45">
      <c r="A19" s="1" t="s">
        <v>26</v>
      </c>
      <c r="C19" s="3">
        <v>1107365</v>
      </c>
      <c r="E19" s="3">
        <v>46287638295</v>
      </c>
      <c r="G19" s="3">
        <v>42930270951</v>
      </c>
      <c r="I19" s="3">
        <v>3357367344</v>
      </c>
      <c r="K19" s="3">
        <v>1107365</v>
      </c>
      <c r="M19" s="3">
        <v>46287638295</v>
      </c>
      <c r="O19" s="3">
        <v>49453690349</v>
      </c>
      <c r="Q19" s="3">
        <v>-3166052053</v>
      </c>
    </row>
    <row r="20" spans="1:17" x14ac:dyDescent="0.45">
      <c r="A20" s="1" t="s">
        <v>56</v>
      </c>
      <c r="C20" s="3">
        <v>770000</v>
      </c>
      <c r="E20" s="3">
        <v>32469052770</v>
      </c>
      <c r="G20" s="3">
        <v>31129570395</v>
      </c>
      <c r="I20" s="3">
        <v>1339482375</v>
      </c>
      <c r="K20" s="3">
        <v>770000</v>
      </c>
      <c r="M20" s="3">
        <v>32469052770</v>
      </c>
      <c r="O20" s="3">
        <v>22763647462</v>
      </c>
      <c r="Q20" s="3">
        <v>9705405308</v>
      </c>
    </row>
    <row r="21" spans="1:17" x14ac:dyDescent="0.45">
      <c r="A21" s="1" t="s">
        <v>43</v>
      </c>
      <c r="C21" s="3">
        <v>550000</v>
      </c>
      <c r="E21" s="3">
        <v>15822293850</v>
      </c>
      <c r="G21" s="3">
        <v>13316790781</v>
      </c>
      <c r="I21" s="3">
        <v>2505503069</v>
      </c>
      <c r="K21" s="3">
        <v>550000</v>
      </c>
      <c r="M21" s="3">
        <v>15822293850</v>
      </c>
      <c r="O21" s="3">
        <v>-1362341346</v>
      </c>
      <c r="Q21" s="3">
        <v>17184635196</v>
      </c>
    </row>
    <row r="22" spans="1:17" x14ac:dyDescent="0.45">
      <c r="A22" s="1" t="s">
        <v>54</v>
      </c>
      <c r="C22" s="3">
        <v>20965710</v>
      </c>
      <c r="E22" s="3">
        <v>154431543428</v>
      </c>
      <c r="G22" s="3">
        <v>138384001129</v>
      </c>
      <c r="I22" s="3">
        <v>16047542299</v>
      </c>
      <c r="K22" s="3">
        <v>20965710</v>
      </c>
      <c r="M22" s="3">
        <v>154431543428</v>
      </c>
      <c r="O22" s="3">
        <v>110653898812</v>
      </c>
      <c r="Q22" s="3">
        <v>43777644616</v>
      </c>
    </row>
    <row r="23" spans="1:17" x14ac:dyDescent="0.45">
      <c r="A23" s="1" t="s">
        <v>44</v>
      </c>
      <c r="C23" s="3">
        <v>1000000</v>
      </c>
      <c r="E23" s="3">
        <v>28380127500</v>
      </c>
      <c r="G23" s="3">
        <v>26332384500</v>
      </c>
      <c r="I23" s="3">
        <v>2047743000</v>
      </c>
      <c r="K23" s="3">
        <v>1000000</v>
      </c>
      <c r="M23" s="3">
        <v>28380127500</v>
      </c>
      <c r="O23" s="3">
        <v>29461649709</v>
      </c>
      <c r="Q23" s="3">
        <v>-1081522209</v>
      </c>
    </row>
    <row r="24" spans="1:17" x14ac:dyDescent="0.45">
      <c r="A24" s="1" t="s">
        <v>35</v>
      </c>
      <c r="C24" s="3">
        <v>10115901</v>
      </c>
      <c r="E24" s="3">
        <v>13243371899</v>
      </c>
      <c r="G24" s="3">
        <v>11644513788</v>
      </c>
      <c r="I24" s="3">
        <v>1598858111</v>
      </c>
      <c r="K24" s="3">
        <v>10115901</v>
      </c>
      <c r="M24" s="3">
        <v>13243371899</v>
      </c>
      <c r="O24" s="3">
        <v>14990570096</v>
      </c>
      <c r="Q24" s="3">
        <v>-1747198196</v>
      </c>
    </row>
    <row r="25" spans="1:17" x14ac:dyDescent="0.45">
      <c r="A25" s="1" t="s">
        <v>33</v>
      </c>
      <c r="C25" s="3">
        <v>725000</v>
      </c>
      <c r="E25" s="3">
        <v>20964763012</v>
      </c>
      <c r="G25" s="3">
        <v>19458528750</v>
      </c>
      <c r="I25" s="3">
        <v>1506234262</v>
      </c>
      <c r="K25" s="3">
        <v>725000</v>
      </c>
      <c r="M25" s="3">
        <v>20964763012</v>
      </c>
      <c r="O25" s="3">
        <v>20203475406</v>
      </c>
      <c r="Q25" s="3">
        <v>761287606</v>
      </c>
    </row>
    <row r="26" spans="1:17" x14ac:dyDescent="0.45">
      <c r="A26" s="1" t="s">
        <v>52</v>
      </c>
      <c r="C26" s="3">
        <v>1246276</v>
      </c>
      <c r="E26" s="3">
        <v>36484446372</v>
      </c>
      <c r="G26" s="3">
        <v>34688098418</v>
      </c>
      <c r="I26" s="3">
        <v>1796347954</v>
      </c>
      <c r="K26" s="3">
        <v>1246276</v>
      </c>
      <c r="M26" s="3">
        <v>36484446372</v>
      </c>
      <c r="O26" s="3">
        <v>43186766823</v>
      </c>
      <c r="Q26" s="3">
        <v>-6702320450</v>
      </c>
    </row>
    <row r="27" spans="1:17" x14ac:dyDescent="0.45">
      <c r="A27" s="1" t="s">
        <v>40</v>
      </c>
      <c r="C27" s="3">
        <v>830027</v>
      </c>
      <c r="E27" s="3">
        <v>11774010602</v>
      </c>
      <c r="G27" s="3">
        <v>10049575973</v>
      </c>
      <c r="I27" s="3">
        <v>1724434629</v>
      </c>
      <c r="K27" s="3">
        <v>830027</v>
      </c>
      <c r="M27" s="3">
        <v>11774010602</v>
      </c>
      <c r="O27" s="3">
        <v>10577931894</v>
      </c>
      <c r="Q27" s="3">
        <v>1196078708</v>
      </c>
    </row>
    <row r="28" spans="1:17" x14ac:dyDescent="0.45">
      <c r="A28" s="1" t="s">
        <v>53</v>
      </c>
      <c r="C28" s="3">
        <v>2204347</v>
      </c>
      <c r="E28" s="3">
        <v>46432187758</v>
      </c>
      <c r="G28" s="3">
        <v>40515863692</v>
      </c>
      <c r="I28" s="3">
        <v>5916324066</v>
      </c>
      <c r="K28" s="3">
        <v>2204347</v>
      </c>
      <c r="M28" s="3">
        <v>46432187758</v>
      </c>
      <c r="O28" s="3">
        <v>-4417574737</v>
      </c>
      <c r="Q28" s="3">
        <v>50849762495</v>
      </c>
    </row>
    <row r="29" spans="1:17" x14ac:dyDescent="0.45">
      <c r="A29" s="1" t="s">
        <v>19</v>
      </c>
      <c r="C29" s="3">
        <v>3928204</v>
      </c>
      <c r="E29" s="3">
        <v>55839085962</v>
      </c>
      <c r="G29" s="3">
        <v>52598076078</v>
      </c>
      <c r="I29" s="3">
        <v>3241009884</v>
      </c>
      <c r="K29" s="3">
        <v>3928204</v>
      </c>
      <c r="M29" s="3">
        <v>55839085962</v>
      </c>
      <c r="O29" s="3">
        <v>48793493941</v>
      </c>
      <c r="Q29" s="3">
        <v>7045592021</v>
      </c>
    </row>
    <row r="30" spans="1:17" x14ac:dyDescent="0.45">
      <c r="A30" s="1" t="s">
        <v>29</v>
      </c>
      <c r="C30" s="3">
        <v>270000</v>
      </c>
      <c r="E30" s="3">
        <v>16640397000</v>
      </c>
      <c r="G30" s="3">
        <v>16881951150</v>
      </c>
      <c r="I30" s="3">
        <v>-241554150</v>
      </c>
      <c r="K30" s="3">
        <v>270000</v>
      </c>
      <c r="M30" s="3">
        <v>16640397000</v>
      </c>
      <c r="O30" s="3">
        <v>19388745071</v>
      </c>
      <c r="Q30" s="3">
        <v>-2748348071</v>
      </c>
    </row>
    <row r="31" spans="1:17" x14ac:dyDescent="0.45">
      <c r="A31" s="1" t="s">
        <v>16</v>
      </c>
      <c r="C31" s="3">
        <v>33849255</v>
      </c>
      <c r="E31" s="3">
        <v>101044499354</v>
      </c>
      <c r="G31" s="3">
        <v>99227515349</v>
      </c>
      <c r="I31" s="3">
        <v>1816984005</v>
      </c>
      <c r="K31" s="3">
        <v>33849255</v>
      </c>
      <c r="M31" s="3">
        <v>101044499354</v>
      </c>
      <c r="O31" s="3">
        <v>91163687439</v>
      </c>
      <c r="Q31" s="3">
        <v>9880811915</v>
      </c>
    </row>
    <row r="32" spans="1:17" x14ac:dyDescent="0.45">
      <c r="A32" s="1" t="s">
        <v>38</v>
      </c>
      <c r="C32" s="3">
        <v>22870967</v>
      </c>
      <c r="E32" s="3">
        <v>171193682140</v>
      </c>
      <c r="G32" s="3">
        <v>203333791761</v>
      </c>
      <c r="I32" s="3">
        <v>-32140109620</v>
      </c>
      <c r="K32" s="3">
        <v>22870967</v>
      </c>
      <c r="M32" s="3">
        <v>171193682140</v>
      </c>
      <c r="O32" s="3">
        <v>105684519622</v>
      </c>
      <c r="Q32" s="3">
        <v>65509162518</v>
      </c>
    </row>
    <row r="33" spans="1:17" x14ac:dyDescent="0.45">
      <c r="A33" s="1" t="s">
        <v>49</v>
      </c>
      <c r="C33" s="3">
        <v>1717452</v>
      </c>
      <c r="E33" s="3">
        <v>32471574714</v>
      </c>
      <c r="G33" s="3">
        <v>30781413885</v>
      </c>
      <c r="I33" s="3">
        <v>1690160829</v>
      </c>
      <c r="K33" s="3">
        <v>1717452</v>
      </c>
      <c r="M33" s="3">
        <v>32471574714</v>
      </c>
      <c r="O33" s="3">
        <v>31686914670</v>
      </c>
      <c r="Q33" s="3">
        <v>784660044</v>
      </c>
    </row>
    <row r="34" spans="1:17" x14ac:dyDescent="0.45">
      <c r="A34" s="1" t="s">
        <v>50</v>
      </c>
      <c r="C34" s="3">
        <v>33760598</v>
      </c>
      <c r="E34" s="3">
        <v>187598848450</v>
      </c>
      <c r="G34" s="3">
        <v>167798612209</v>
      </c>
      <c r="I34" s="3">
        <v>19800236241</v>
      </c>
      <c r="K34" s="3">
        <v>33760598</v>
      </c>
      <c r="M34" s="3">
        <v>187598848450</v>
      </c>
      <c r="O34" s="3">
        <v>128597369598</v>
      </c>
      <c r="Q34" s="3">
        <v>59001478852</v>
      </c>
    </row>
    <row r="35" spans="1:17" x14ac:dyDescent="0.45">
      <c r="A35" s="1" t="s">
        <v>48</v>
      </c>
      <c r="C35" s="3">
        <v>4764089</v>
      </c>
      <c r="E35" s="3">
        <v>16731378854</v>
      </c>
      <c r="G35" s="3">
        <v>15637422297</v>
      </c>
      <c r="I35" s="3">
        <v>1093956557</v>
      </c>
      <c r="K35" s="3">
        <v>4764089</v>
      </c>
      <c r="M35" s="3">
        <v>16731378854</v>
      </c>
      <c r="O35" s="3">
        <v>20029064018</v>
      </c>
      <c r="Q35" s="3">
        <v>-3297685163</v>
      </c>
    </row>
    <row r="36" spans="1:17" x14ac:dyDescent="0.45">
      <c r="A36" s="1" t="s">
        <v>15</v>
      </c>
      <c r="C36" s="3">
        <v>2857142</v>
      </c>
      <c r="E36" s="3">
        <v>11033951689</v>
      </c>
      <c r="G36" s="3">
        <v>10363678176</v>
      </c>
      <c r="I36" s="3">
        <v>670273513</v>
      </c>
      <c r="K36" s="3">
        <v>2857142</v>
      </c>
      <c r="M36" s="3">
        <v>11033951689</v>
      </c>
      <c r="O36" s="3">
        <v>11155342527</v>
      </c>
      <c r="Q36" s="3">
        <v>-121390837</v>
      </c>
    </row>
    <row r="37" spans="1:17" x14ac:dyDescent="0.45">
      <c r="A37" s="1" t="s">
        <v>21</v>
      </c>
      <c r="C37" s="3">
        <v>400000</v>
      </c>
      <c r="E37" s="3">
        <v>67221637200</v>
      </c>
      <c r="G37" s="3">
        <v>55937181600</v>
      </c>
      <c r="I37" s="3">
        <v>11284455600</v>
      </c>
      <c r="K37" s="3">
        <v>400000</v>
      </c>
      <c r="M37" s="3">
        <v>67221637200</v>
      </c>
      <c r="O37" s="3">
        <v>58885595159</v>
      </c>
      <c r="Q37" s="3">
        <v>8336042041</v>
      </c>
    </row>
    <row r="38" spans="1:17" x14ac:dyDescent="0.45">
      <c r="A38" s="1" t="s">
        <v>28</v>
      </c>
      <c r="C38" s="3">
        <v>5116552</v>
      </c>
      <c r="E38" s="3">
        <v>21621047299</v>
      </c>
      <c r="G38" s="3">
        <v>20159334000</v>
      </c>
      <c r="I38" s="3">
        <v>1461713299</v>
      </c>
      <c r="K38" s="3">
        <v>5116552</v>
      </c>
      <c r="M38" s="3">
        <v>21621047299</v>
      </c>
      <c r="O38" s="3">
        <v>21837613557</v>
      </c>
      <c r="Q38" s="3">
        <v>-216566257</v>
      </c>
    </row>
    <row r="39" spans="1:17" x14ac:dyDescent="0.45">
      <c r="A39" s="1" t="s">
        <v>30</v>
      </c>
      <c r="C39" s="3">
        <v>1</v>
      </c>
      <c r="E39" s="3">
        <v>4784</v>
      </c>
      <c r="G39" s="3">
        <v>4419</v>
      </c>
      <c r="I39" s="3">
        <v>365</v>
      </c>
      <c r="K39" s="3">
        <v>1</v>
      </c>
      <c r="M39" s="3">
        <v>4784</v>
      </c>
      <c r="O39" s="3">
        <v>5547</v>
      </c>
      <c r="Q39" s="3">
        <v>-762</v>
      </c>
    </row>
    <row r="40" spans="1:17" x14ac:dyDescent="0.45">
      <c r="A40" s="1" t="s">
        <v>58</v>
      </c>
      <c r="C40" s="3">
        <v>2500000</v>
      </c>
      <c r="E40" s="3">
        <v>16675188750</v>
      </c>
      <c r="G40" s="3">
        <v>15059857500</v>
      </c>
      <c r="I40" s="3">
        <v>1615331250</v>
      </c>
      <c r="K40" s="3">
        <v>2500000</v>
      </c>
      <c r="M40" s="3">
        <v>16675188750</v>
      </c>
      <c r="O40" s="3">
        <v>15622939272</v>
      </c>
      <c r="Q40" s="3">
        <v>1052249478</v>
      </c>
    </row>
    <row r="41" spans="1:17" x14ac:dyDescent="0.45">
      <c r="A41" s="1" t="s">
        <v>47</v>
      </c>
      <c r="C41" s="3">
        <v>5293333</v>
      </c>
      <c r="E41" s="3">
        <v>51250298892</v>
      </c>
      <c r="G41" s="3">
        <v>45883224470</v>
      </c>
      <c r="I41" s="3">
        <v>5367074422</v>
      </c>
      <c r="K41" s="3">
        <v>5293333</v>
      </c>
      <c r="M41" s="3">
        <v>51250298892</v>
      </c>
      <c r="O41" s="3">
        <v>33687677160</v>
      </c>
      <c r="Q41" s="3">
        <v>17562621732</v>
      </c>
    </row>
    <row r="42" spans="1:17" x14ac:dyDescent="0.45">
      <c r="A42" s="1" t="s">
        <v>46</v>
      </c>
      <c r="C42" s="3">
        <v>1000000</v>
      </c>
      <c r="E42" s="3">
        <v>6461325000</v>
      </c>
      <c r="G42" s="3">
        <v>5944419000</v>
      </c>
      <c r="I42" s="3">
        <v>516906000</v>
      </c>
      <c r="K42" s="3">
        <v>1000000</v>
      </c>
      <c r="M42" s="3">
        <v>6461325000</v>
      </c>
      <c r="O42" s="3">
        <v>7188243400</v>
      </c>
      <c r="Q42" s="3">
        <v>-726918400</v>
      </c>
    </row>
    <row r="43" spans="1:17" x14ac:dyDescent="0.45">
      <c r="A43" s="1" t="s">
        <v>24</v>
      </c>
      <c r="C43" s="3">
        <v>360000</v>
      </c>
      <c r="E43" s="3">
        <v>50293363320</v>
      </c>
      <c r="G43" s="3">
        <v>42756873840</v>
      </c>
      <c r="I43" s="3">
        <v>7536489480</v>
      </c>
      <c r="K43" s="3">
        <v>360000</v>
      </c>
      <c r="M43" s="3">
        <v>50293363320</v>
      </c>
      <c r="O43" s="3">
        <v>50205347254</v>
      </c>
      <c r="Q43" s="3">
        <v>88016066</v>
      </c>
    </row>
    <row r="44" spans="1:17" x14ac:dyDescent="0.45">
      <c r="A44" s="1" t="s">
        <v>27</v>
      </c>
      <c r="C44" s="3">
        <v>14278500</v>
      </c>
      <c r="E44" s="3">
        <v>40465790879</v>
      </c>
      <c r="G44" s="3">
        <v>40502911731</v>
      </c>
      <c r="I44" s="3">
        <v>-37120851</v>
      </c>
      <c r="K44" s="3">
        <v>14278500</v>
      </c>
      <c r="M44" s="3">
        <v>40465790879</v>
      </c>
      <c r="O44" s="3">
        <v>39446301633</v>
      </c>
      <c r="Q44" s="3">
        <v>1019489246</v>
      </c>
    </row>
    <row r="45" spans="1:17" x14ac:dyDescent="0.45">
      <c r="A45" s="1" t="s">
        <v>55</v>
      </c>
      <c r="C45" s="3">
        <v>2147553</v>
      </c>
      <c r="E45" s="3">
        <v>55824367809</v>
      </c>
      <c r="G45" s="3">
        <v>51063819426</v>
      </c>
      <c r="I45" s="3">
        <v>4760548383</v>
      </c>
      <c r="K45" s="3">
        <v>2147553</v>
      </c>
      <c r="M45" s="3">
        <v>55824367809</v>
      </c>
      <c r="O45" s="3">
        <v>40641741878</v>
      </c>
      <c r="Q45" s="3">
        <v>15182625931</v>
      </c>
    </row>
    <row r="46" spans="1:17" x14ac:dyDescent="0.45">
      <c r="A46" s="1" t="s">
        <v>57</v>
      </c>
      <c r="C46" s="3">
        <v>9063844</v>
      </c>
      <c r="E46" s="3">
        <v>45319868064</v>
      </c>
      <c r="G46" s="3">
        <v>44238678369</v>
      </c>
      <c r="I46" s="3">
        <v>1081189695</v>
      </c>
      <c r="K46" s="3">
        <v>9063844</v>
      </c>
      <c r="M46" s="3">
        <v>45319868064</v>
      </c>
      <c r="O46" s="3">
        <v>44323527346</v>
      </c>
      <c r="Q46" s="3">
        <v>996340718</v>
      </c>
    </row>
    <row r="47" spans="1:17" x14ac:dyDescent="0.45">
      <c r="A47" s="1" t="s">
        <v>41</v>
      </c>
      <c r="C47" s="3">
        <v>1979252</v>
      </c>
      <c r="E47" s="3">
        <v>14146148489</v>
      </c>
      <c r="G47" s="3">
        <v>13673954381</v>
      </c>
      <c r="I47" s="3">
        <v>472194108</v>
      </c>
      <c r="K47" s="3">
        <v>1979252</v>
      </c>
      <c r="M47" s="3">
        <v>14146148489</v>
      </c>
      <c r="O47" s="3">
        <v>13477555219</v>
      </c>
      <c r="Q47" s="3">
        <v>668593270</v>
      </c>
    </row>
    <row r="48" spans="1:17" x14ac:dyDescent="0.45">
      <c r="A48" s="1" t="s">
        <v>34</v>
      </c>
      <c r="C48" s="3">
        <v>14000000</v>
      </c>
      <c r="E48" s="3">
        <v>34221165300</v>
      </c>
      <c r="G48" s="3">
        <v>29976571800</v>
      </c>
      <c r="I48" s="3">
        <v>4244593500</v>
      </c>
      <c r="K48" s="3">
        <v>14000000</v>
      </c>
      <c r="M48" s="3">
        <v>34221165360</v>
      </c>
      <c r="O48" s="3">
        <v>50474796962</v>
      </c>
      <c r="Q48" s="3">
        <v>-16253631662</v>
      </c>
    </row>
    <row r="49" spans="1:17" x14ac:dyDescent="0.45">
      <c r="A49" s="1" t="s">
        <v>18</v>
      </c>
      <c r="C49" s="3">
        <v>15100000</v>
      </c>
      <c r="E49" s="3">
        <v>52865765910</v>
      </c>
      <c r="G49" s="3">
        <v>44396404696</v>
      </c>
      <c r="I49" s="3">
        <v>8469361214</v>
      </c>
      <c r="K49" s="3">
        <v>15100000</v>
      </c>
      <c r="M49" s="3">
        <v>52865765910</v>
      </c>
      <c r="O49" s="3">
        <v>43839071352</v>
      </c>
      <c r="Q49" s="3">
        <v>9026694558</v>
      </c>
    </row>
    <row r="50" spans="1:17" x14ac:dyDescent="0.45">
      <c r="A50" s="1" t="s">
        <v>31</v>
      </c>
      <c r="C50" s="3">
        <v>2009078</v>
      </c>
      <c r="E50" s="3">
        <v>53922347619</v>
      </c>
      <c r="G50" s="3">
        <v>55819615405</v>
      </c>
      <c r="I50" s="3">
        <v>-1897267785</v>
      </c>
      <c r="K50" s="3">
        <v>2009078</v>
      </c>
      <c r="M50" s="3">
        <v>53922347619</v>
      </c>
      <c r="O50" s="3">
        <v>60321393485</v>
      </c>
      <c r="Q50" s="3">
        <v>-6399045817</v>
      </c>
    </row>
    <row r="51" spans="1:17" x14ac:dyDescent="0.45">
      <c r="A51" s="1" t="s">
        <v>25</v>
      </c>
      <c r="C51" s="3">
        <v>300000</v>
      </c>
      <c r="E51" s="3">
        <v>55966009050</v>
      </c>
      <c r="G51" s="3">
        <v>53428199400</v>
      </c>
      <c r="I51" s="3">
        <v>2537809650</v>
      </c>
      <c r="K51" s="3">
        <v>300000</v>
      </c>
      <c r="M51" s="3">
        <v>55966009050</v>
      </c>
      <c r="O51" s="3">
        <v>42314278549</v>
      </c>
      <c r="Q51" s="3">
        <v>13651730501</v>
      </c>
    </row>
    <row r="52" spans="1:17" x14ac:dyDescent="0.45">
      <c r="A52" s="1" t="s">
        <v>36</v>
      </c>
      <c r="C52" s="3">
        <v>653648</v>
      </c>
      <c r="E52" s="3">
        <v>19947594988</v>
      </c>
      <c r="G52" s="3">
        <v>22852016799</v>
      </c>
      <c r="I52" s="3">
        <v>-2904421810</v>
      </c>
      <c r="K52" s="3">
        <v>653648</v>
      </c>
      <c r="M52" s="3">
        <v>19947594988</v>
      </c>
      <c r="O52" s="3">
        <v>22922672282</v>
      </c>
      <c r="Q52" s="3">
        <v>-2975077293</v>
      </c>
    </row>
    <row r="53" spans="1:17" ht="19.5" thickBot="1" x14ac:dyDescent="0.5">
      <c r="C53" s="7">
        <f>SUM(C8:C52)</f>
        <v>261087048</v>
      </c>
      <c r="E53" s="7">
        <f>SUM(E8:E52)</f>
        <v>1976347533680</v>
      </c>
      <c r="G53" s="7">
        <f>SUM(G8:G52)</f>
        <v>1881979233740</v>
      </c>
      <c r="I53" s="7">
        <f>SUM(I8:I52)</f>
        <v>94368299945</v>
      </c>
      <c r="K53" s="7">
        <f>SUM(K8:K52)</f>
        <v>261087048</v>
      </c>
      <c r="M53" s="7">
        <f>SUM(M8:M52)</f>
        <v>1976347533740</v>
      </c>
      <c r="O53" s="7">
        <f>SUM(O8:O52)</f>
        <v>1676935028915</v>
      </c>
      <c r="Q53" s="7">
        <f>SUM(Q8:Q52)</f>
        <v>299412504825</v>
      </c>
    </row>
    <row r="54" spans="1:17" ht="19.5" thickTop="1" x14ac:dyDescent="0.45">
      <c r="O54" s="3"/>
      <c r="Q54" s="3"/>
    </row>
    <row r="55" spans="1:17" x14ac:dyDescent="0.45">
      <c r="M55" s="3"/>
      <c r="O55" s="3"/>
      <c r="Q55" s="3"/>
    </row>
    <row r="56" spans="1:17" x14ac:dyDescent="0.45">
      <c r="M56" s="3"/>
      <c r="Q56" s="3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4:Q4"/>
    <mergeCell ref="A3:Q3"/>
    <mergeCell ref="A2:Q2"/>
  </mergeCells>
  <pageMargins left="0.7" right="0.7" top="0.75" bottom="0.75" header="0.3" footer="0.3"/>
  <pageSetup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8"/>
  <sheetViews>
    <sheetView rightToLeft="1" view="pageBreakPreview" zoomScale="85" zoomScaleNormal="98" zoomScaleSheetLayoutView="85" workbookViewId="0">
      <selection activeCell="A17" sqref="A17"/>
    </sheetView>
  </sheetViews>
  <sheetFormatPr defaultRowHeight="18.75" x14ac:dyDescent="0.45"/>
  <cols>
    <col min="1" max="1" width="25.57031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45">
      <c r="A3" s="2" t="s">
        <v>89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45">
      <c r="A6" s="4" t="s">
        <v>3</v>
      </c>
      <c r="C6" s="5" t="s">
        <v>91</v>
      </c>
      <c r="D6" s="5" t="s">
        <v>91</v>
      </c>
      <c r="E6" s="5" t="s">
        <v>91</v>
      </c>
      <c r="F6" s="5" t="s">
        <v>91</v>
      </c>
      <c r="G6" s="5" t="s">
        <v>91</v>
      </c>
      <c r="H6" s="5" t="s">
        <v>91</v>
      </c>
      <c r="I6" s="5" t="s">
        <v>91</v>
      </c>
      <c r="K6" s="5" t="s">
        <v>92</v>
      </c>
      <c r="L6" s="5" t="s">
        <v>92</v>
      </c>
      <c r="M6" s="5" t="s">
        <v>92</v>
      </c>
      <c r="N6" s="5" t="s">
        <v>92</v>
      </c>
      <c r="O6" s="5" t="s">
        <v>92</v>
      </c>
      <c r="P6" s="5" t="s">
        <v>92</v>
      </c>
      <c r="Q6" s="5" t="s">
        <v>92</v>
      </c>
    </row>
    <row r="7" spans="1:17" ht="30" x14ac:dyDescent="0.45">
      <c r="A7" s="5" t="s">
        <v>3</v>
      </c>
      <c r="C7" s="5" t="s">
        <v>7</v>
      </c>
      <c r="E7" s="5" t="s">
        <v>121</v>
      </c>
      <c r="G7" s="5" t="s">
        <v>122</v>
      </c>
      <c r="I7" s="5" t="s">
        <v>124</v>
      </c>
      <c r="K7" s="5" t="s">
        <v>7</v>
      </c>
      <c r="M7" s="5" t="s">
        <v>121</v>
      </c>
      <c r="O7" s="5" t="s">
        <v>122</v>
      </c>
      <c r="Q7" s="5" t="s">
        <v>124</v>
      </c>
    </row>
    <row r="8" spans="1:17" x14ac:dyDescent="0.45">
      <c r="A8" s="1" t="s">
        <v>32</v>
      </c>
      <c r="C8" s="3">
        <v>2616585</v>
      </c>
      <c r="E8" s="3">
        <v>7583348102</v>
      </c>
      <c r="G8" s="3">
        <v>6962920691</v>
      </c>
      <c r="I8" s="3">
        <v>620427411</v>
      </c>
      <c r="K8" s="3">
        <v>2616585</v>
      </c>
      <c r="M8" s="3">
        <v>7583348102</v>
      </c>
      <c r="O8" s="3">
        <v>7583348102</v>
      </c>
      <c r="Q8" s="3">
        <v>0</v>
      </c>
    </row>
    <row r="9" spans="1:17" x14ac:dyDescent="0.45">
      <c r="A9" s="1" t="s">
        <v>43</v>
      </c>
      <c r="C9" s="3">
        <v>410000</v>
      </c>
      <c r="E9" s="3">
        <v>11908586996</v>
      </c>
      <c r="G9" s="3">
        <v>12239041859</v>
      </c>
      <c r="I9" s="3">
        <v>-330454863</v>
      </c>
      <c r="K9" s="3">
        <v>1968426</v>
      </c>
      <c r="M9" s="3">
        <v>57120276226</v>
      </c>
      <c r="O9" s="3">
        <v>40979548681</v>
      </c>
      <c r="Q9" s="3">
        <v>16140727545</v>
      </c>
    </row>
    <row r="10" spans="1:17" x14ac:dyDescent="0.45">
      <c r="A10" s="1" t="s">
        <v>38</v>
      </c>
      <c r="C10" s="3">
        <v>5000000</v>
      </c>
      <c r="E10" s="3">
        <v>37214900794</v>
      </c>
      <c r="G10" s="3">
        <v>37146777837</v>
      </c>
      <c r="I10" s="3">
        <v>68122957</v>
      </c>
      <c r="K10" s="3">
        <v>5000000</v>
      </c>
      <c r="M10" s="3">
        <v>37214900794</v>
      </c>
      <c r="O10" s="3">
        <v>-27085249344</v>
      </c>
      <c r="Q10" s="3">
        <v>64300150138</v>
      </c>
    </row>
    <row r="11" spans="1:17" x14ac:dyDescent="0.45">
      <c r="A11" s="1" t="s">
        <v>61</v>
      </c>
      <c r="C11" s="3">
        <v>8000000</v>
      </c>
      <c r="E11" s="3">
        <v>15590142956</v>
      </c>
      <c r="G11" s="3">
        <v>15590142956</v>
      </c>
      <c r="I11" s="3">
        <v>0</v>
      </c>
      <c r="K11" s="3">
        <v>15100000</v>
      </c>
      <c r="M11" s="3">
        <v>28739071352</v>
      </c>
      <c r="O11" s="3">
        <v>28739071352</v>
      </c>
      <c r="Q11" s="3">
        <v>0</v>
      </c>
    </row>
    <row r="12" spans="1:17" x14ac:dyDescent="0.45">
      <c r="A12" s="1" t="s">
        <v>125</v>
      </c>
      <c r="C12" s="3">
        <v>0</v>
      </c>
      <c r="E12" s="3">
        <v>0</v>
      </c>
      <c r="G12" s="3">
        <v>0</v>
      </c>
      <c r="I12" s="3">
        <v>0</v>
      </c>
      <c r="K12" s="3">
        <v>8258064</v>
      </c>
      <c r="M12" s="3">
        <v>34062317908</v>
      </c>
      <c r="O12" s="3">
        <v>32420532200</v>
      </c>
      <c r="Q12" s="3">
        <v>1641785708</v>
      </c>
    </row>
    <row r="13" spans="1:17" x14ac:dyDescent="0.45">
      <c r="A13" s="1" t="s">
        <v>126</v>
      </c>
      <c r="C13" s="3">
        <v>0</v>
      </c>
      <c r="E13" s="3">
        <v>0</v>
      </c>
      <c r="G13" s="3">
        <v>0</v>
      </c>
      <c r="I13" s="3">
        <v>0</v>
      </c>
      <c r="K13" s="3">
        <v>625000</v>
      </c>
      <c r="M13" s="3">
        <v>13543931391</v>
      </c>
      <c r="O13" s="3">
        <v>7256583000</v>
      </c>
      <c r="Q13" s="3">
        <v>6287348391</v>
      </c>
    </row>
    <row r="14" spans="1:17" x14ac:dyDescent="0.45">
      <c r="A14" s="1" t="s">
        <v>22</v>
      </c>
      <c r="C14" s="3">
        <v>0</v>
      </c>
      <c r="E14" s="3">
        <v>0</v>
      </c>
      <c r="G14" s="3">
        <v>0</v>
      </c>
      <c r="I14" s="3">
        <v>0</v>
      </c>
      <c r="K14" s="3">
        <v>6114932</v>
      </c>
      <c r="M14" s="3">
        <v>91421364249</v>
      </c>
      <c r="O14" s="3">
        <v>68476100645</v>
      </c>
      <c r="Q14" s="3">
        <v>22945263604</v>
      </c>
    </row>
    <row r="15" spans="1:17" x14ac:dyDescent="0.45">
      <c r="A15" s="1" t="s">
        <v>127</v>
      </c>
      <c r="C15" s="3">
        <v>0</v>
      </c>
      <c r="E15" s="3">
        <v>0</v>
      </c>
      <c r="G15" s="3">
        <v>0</v>
      </c>
      <c r="I15" s="3">
        <v>0</v>
      </c>
      <c r="K15" s="3">
        <v>2000000</v>
      </c>
      <c r="M15" s="3">
        <v>32734998040</v>
      </c>
      <c r="O15" s="3">
        <v>26423971200</v>
      </c>
      <c r="Q15" s="3">
        <v>6311026840</v>
      </c>
    </row>
    <row r="16" spans="1:17" x14ac:dyDescent="0.45">
      <c r="A16" s="1" t="s">
        <v>128</v>
      </c>
      <c r="C16" s="3">
        <v>0</v>
      </c>
      <c r="E16" s="3">
        <v>0</v>
      </c>
      <c r="G16" s="3">
        <v>0</v>
      </c>
      <c r="I16" s="3">
        <v>0</v>
      </c>
      <c r="K16" s="3">
        <v>30000000</v>
      </c>
      <c r="M16" s="3">
        <v>53052448500</v>
      </c>
      <c r="O16" s="3">
        <v>48044544000</v>
      </c>
      <c r="Q16" s="3">
        <v>5007904500</v>
      </c>
    </row>
    <row r="17" spans="1:17" x14ac:dyDescent="0.45">
      <c r="A17" s="1" t="s">
        <v>113</v>
      </c>
      <c r="C17" s="3">
        <v>0</v>
      </c>
      <c r="E17" s="3">
        <v>0</v>
      </c>
      <c r="G17" s="3">
        <v>0</v>
      </c>
      <c r="I17" s="3">
        <v>0</v>
      </c>
      <c r="K17" s="3">
        <v>6300000</v>
      </c>
      <c r="M17" s="3">
        <v>19229940416</v>
      </c>
      <c r="O17" s="3">
        <v>20709003373</v>
      </c>
      <c r="Q17" s="3">
        <v>-1479062957</v>
      </c>
    </row>
    <row r="18" spans="1:17" x14ac:dyDescent="0.45">
      <c r="A18" s="1" t="s">
        <v>110</v>
      </c>
      <c r="C18" s="3">
        <v>0</v>
      </c>
      <c r="E18" s="3">
        <v>0</v>
      </c>
      <c r="G18" s="3">
        <v>0</v>
      </c>
      <c r="I18" s="3">
        <v>0</v>
      </c>
      <c r="K18" s="3">
        <v>250000</v>
      </c>
      <c r="M18" s="3">
        <v>7941347541</v>
      </c>
      <c r="O18" s="3">
        <v>10130780356</v>
      </c>
      <c r="Q18" s="3">
        <v>-2189432815</v>
      </c>
    </row>
    <row r="19" spans="1:17" x14ac:dyDescent="0.45">
      <c r="A19" s="1" t="s">
        <v>56</v>
      </c>
      <c r="C19" s="3">
        <v>0</v>
      </c>
      <c r="E19" s="3">
        <v>0</v>
      </c>
      <c r="G19" s="3">
        <v>0</v>
      </c>
      <c r="I19" s="3">
        <v>0</v>
      </c>
      <c r="K19" s="3">
        <v>230000</v>
      </c>
      <c r="M19" s="3">
        <v>10183621960</v>
      </c>
      <c r="O19" s="3">
        <v>-1364928402</v>
      </c>
      <c r="Q19" s="3">
        <v>11548550362</v>
      </c>
    </row>
    <row r="20" spans="1:17" x14ac:dyDescent="0.45">
      <c r="A20" s="1" t="s">
        <v>129</v>
      </c>
      <c r="C20" s="3">
        <v>0</v>
      </c>
      <c r="E20" s="3">
        <v>0</v>
      </c>
      <c r="G20" s="3">
        <v>0</v>
      </c>
      <c r="I20" s="3">
        <v>0</v>
      </c>
      <c r="K20" s="3">
        <v>1475977</v>
      </c>
      <c r="M20" s="3">
        <v>48624551014</v>
      </c>
      <c r="O20" s="3">
        <v>42771521464</v>
      </c>
      <c r="Q20" s="3">
        <v>5853029550</v>
      </c>
    </row>
    <row r="21" spans="1:17" x14ac:dyDescent="0.45">
      <c r="A21" s="1" t="s">
        <v>130</v>
      </c>
      <c r="C21" s="3">
        <v>0</v>
      </c>
      <c r="E21" s="3">
        <v>0</v>
      </c>
      <c r="G21" s="3">
        <v>0</v>
      </c>
      <c r="I21" s="3">
        <v>0</v>
      </c>
      <c r="K21" s="3">
        <v>9570714</v>
      </c>
      <c r="M21" s="3">
        <v>72147560818</v>
      </c>
      <c r="O21" s="3">
        <v>55529436392</v>
      </c>
      <c r="Q21" s="3">
        <v>16618124426</v>
      </c>
    </row>
    <row r="22" spans="1:17" x14ac:dyDescent="0.45">
      <c r="A22" s="1" t="s">
        <v>131</v>
      </c>
      <c r="C22" s="3">
        <v>0</v>
      </c>
      <c r="E22" s="3">
        <v>0</v>
      </c>
      <c r="G22" s="3">
        <v>0</v>
      </c>
      <c r="I22" s="3">
        <v>0</v>
      </c>
      <c r="K22" s="3">
        <v>5400000</v>
      </c>
      <c r="M22" s="3">
        <v>101444695679</v>
      </c>
      <c r="O22" s="3">
        <v>74548342170</v>
      </c>
      <c r="Q22" s="3">
        <v>26896353509</v>
      </c>
    </row>
    <row r="23" spans="1:17" x14ac:dyDescent="0.45">
      <c r="A23" s="1" t="s">
        <v>132</v>
      </c>
      <c r="C23" s="3">
        <v>0</v>
      </c>
      <c r="E23" s="3">
        <v>0</v>
      </c>
      <c r="G23" s="3">
        <v>0</v>
      </c>
      <c r="I23" s="3">
        <v>0</v>
      </c>
      <c r="K23" s="3">
        <v>70247</v>
      </c>
      <c r="M23" s="3">
        <v>153204900</v>
      </c>
      <c r="O23" s="3">
        <v>70374621</v>
      </c>
      <c r="Q23" s="3">
        <v>82830279</v>
      </c>
    </row>
    <row r="24" spans="1:17" x14ac:dyDescent="0.45">
      <c r="A24" s="1" t="s">
        <v>133</v>
      </c>
      <c r="C24" s="3">
        <v>0</v>
      </c>
      <c r="E24" s="3">
        <v>0</v>
      </c>
      <c r="G24" s="3">
        <v>0</v>
      </c>
      <c r="I24" s="3">
        <v>0</v>
      </c>
      <c r="K24" s="3">
        <v>4500000</v>
      </c>
      <c r="M24" s="3">
        <v>57343762831</v>
      </c>
      <c r="O24" s="3">
        <v>49544946000</v>
      </c>
      <c r="Q24" s="3">
        <v>7798816831</v>
      </c>
    </row>
    <row r="25" spans="1:17" x14ac:dyDescent="0.45">
      <c r="A25" s="1" t="s">
        <v>53</v>
      </c>
      <c r="C25" s="3">
        <v>0</v>
      </c>
      <c r="E25" s="3">
        <v>0</v>
      </c>
      <c r="G25" s="3">
        <v>0</v>
      </c>
      <c r="I25" s="3">
        <v>0</v>
      </c>
      <c r="K25" s="3">
        <v>2500000</v>
      </c>
      <c r="M25" s="3">
        <v>49205475000</v>
      </c>
      <c r="O25" s="3">
        <v>1101752040</v>
      </c>
      <c r="Q25" s="3">
        <v>48103722960</v>
      </c>
    </row>
    <row r="26" spans="1:17" x14ac:dyDescent="0.45">
      <c r="A26" s="1" t="s">
        <v>134</v>
      </c>
      <c r="C26" s="3">
        <v>0</v>
      </c>
      <c r="E26" s="3">
        <v>0</v>
      </c>
      <c r="G26" s="3">
        <v>0</v>
      </c>
      <c r="I26" s="3">
        <v>0</v>
      </c>
      <c r="K26" s="3">
        <v>1100000</v>
      </c>
      <c r="M26" s="3">
        <v>33733087135</v>
      </c>
      <c r="O26" s="3">
        <v>23120974800</v>
      </c>
      <c r="Q26" s="3">
        <v>10612112335</v>
      </c>
    </row>
    <row r="27" spans="1:17" x14ac:dyDescent="0.45">
      <c r="A27" s="1" t="s">
        <v>135</v>
      </c>
      <c r="C27" s="3">
        <v>0</v>
      </c>
      <c r="E27" s="3">
        <v>0</v>
      </c>
      <c r="G27" s="3">
        <v>0</v>
      </c>
      <c r="I27" s="3">
        <v>0</v>
      </c>
      <c r="K27" s="3">
        <v>4234355</v>
      </c>
      <c r="M27" s="3">
        <v>79049160457</v>
      </c>
      <c r="O27" s="3">
        <v>51506738719</v>
      </c>
      <c r="Q27" s="3">
        <v>27542421738</v>
      </c>
    </row>
    <row r="28" spans="1:17" x14ac:dyDescent="0.45">
      <c r="A28" s="1" t="s">
        <v>136</v>
      </c>
      <c r="C28" s="3">
        <v>0</v>
      </c>
      <c r="E28" s="3">
        <v>0</v>
      </c>
      <c r="G28" s="3">
        <v>0</v>
      </c>
      <c r="I28" s="3">
        <v>0</v>
      </c>
      <c r="K28" s="3">
        <v>271500</v>
      </c>
      <c r="M28" s="3">
        <v>6785175953</v>
      </c>
      <c r="O28" s="3">
        <v>6047922088</v>
      </c>
      <c r="Q28" s="3">
        <v>737253865</v>
      </c>
    </row>
    <row r="29" spans="1:17" x14ac:dyDescent="0.45">
      <c r="A29" s="1" t="s">
        <v>132</v>
      </c>
      <c r="C29" s="3">
        <v>0</v>
      </c>
      <c r="E29" s="3">
        <v>0</v>
      </c>
      <c r="G29" s="3">
        <v>0</v>
      </c>
      <c r="I29" s="3">
        <v>0</v>
      </c>
      <c r="K29" s="3">
        <v>70247</v>
      </c>
      <c r="M29" s="3">
        <v>69892442</v>
      </c>
      <c r="O29" s="3">
        <v>70310785</v>
      </c>
      <c r="Q29" s="3">
        <v>-418343</v>
      </c>
    </row>
    <row r="30" spans="1:17" x14ac:dyDescent="0.45">
      <c r="A30" s="1" t="s">
        <v>47</v>
      </c>
      <c r="C30" s="3">
        <v>0</v>
      </c>
      <c r="E30" s="3">
        <v>0</v>
      </c>
      <c r="G30" s="3">
        <v>0</v>
      </c>
      <c r="I30" s="3">
        <v>0</v>
      </c>
      <c r="K30" s="3">
        <v>3200000</v>
      </c>
      <c r="M30" s="3">
        <v>29901024000</v>
      </c>
      <c r="O30" s="3">
        <v>11671991424</v>
      </c>
      <c r="Q30" s="3">
        <v>18229032576</v>
      </c>
    </row>
    <row r="31" spans="1:17" x14ac:dyDescent="0.45">
      <c r="A31" s="1" t="s">
        <v>137</v>
      </c>
      <c r="C31" s="3">
        <v>0</v>
      </c>
      <c r="E31" s="3">
        <v>0</v>
      </c>
      <c r="G31" s="3">
        <v>0</v>
      </c>
      <c r="I31" s="3">
        <v>0</v>
      </c>
      <c r="K31" s="3">
        <v>258936</v>
      </c>
      <c r="M31" s="3">
        <v>3349067932</v>
      </c>
      <c r="O31" s="3">
        <v>4403976611</v>
      </c>
      <c r="Q31" s="3">
        <v>-1054908679</v>
      </c>
    </row>
    <row r="32" spans="1:17" ht="19.5" thickBot="1" x14ac:dyDescent="0.5">
      <c r="C32" s="7">
        <f>SUM(C8:C31)</f>
        <v>16026585</v>
      </c>
      <c r="E32" s="7">
        <f>SUM(E8:E31)</f>
        <v>72296978848</v>
      </c>
      <c r="G32" s="7">
        <f>SUM(G8:G31)</f>
        <v>71938883343</v>
      </c>
      <c r="I32" s="7">
        <f>SUM(I8:I31)</f>
        <v>358095505</v>
      </c>
      <c r="K32" s="7">
        <f>SUM(K8:K31)</f>
        <v>111114983</v>
      </c>
      <c r="M32" s="7">
        <f>SUM(M8:M31)</f>
        <v>874634224640</v>
      </c>
      <c r="O32" s="7">
        <f>SUM(O8:O31)</f>
        <v>582701592277</v>
      </c>
      <c r="Q32" s="7">
        <f>SUM(Q8:Q31)</f>
        <v>291932632363</v>
      </c>
    </row>
    <row r="33" spans="13:17" ht="19.5" thickTop="1" x14ac:dyDescent="0.45">
      <c r="M33" s="3"/>
    </row>
    <row r="34" spans="13:17" x14ac:dyDescent="0.45">
      <c r="Q34" s="3"/>
    </row>
    <row r="35" spans="13:17" x14ac:dyDescent="0.45">
      <c r="Q35" s="3"/>
    </row>
    <row r="36" spans="13:17" x14ac:dyDescent="0.45">
      <c r="Q36" s="3"/>
    </row>
    <row r="37" spans="13:17" x14ac:dyDescent="0.45">
      <c r="Q37" s="3"/>
    </row>
    <row r="38" spans="13:17" x14ac:dyDescent="0.45">
      <c r="Q38" s="3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4:Q4"/>
    <mergeCell ref="A3:Q3"/>
    <mergeCell ref="A2:Q2"/>
  </mergeCells>
  <pageMargins left="0.7" right="0.7" top="0.75" bottom="0.75" header="0.3" footer="0.3"/>
  <pageSetup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5"/>
  <sheetViews>
    <sheetView rightToLeft="1" view="pageBreakPreview" zoomScale="60" zoomScaleNormal="85" workbookViewId="0">
      <selection activeCell="O91" sqref="O91"/>
    </sheetView>
  </sheetViews>
  <sheetFormatPr defaultRowHeight="18.75" x14ac:dyDescent="0.45"/>
  <cols>
    <col min="1" max="1" width="28.28515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.425781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7" style="1" bestFit="1" customWidth="1"/>
    <col min="18" max="18" width="1" style="1" customWidth="1"/>
    <col min="19" max="19" width="17.8554687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0" x14ac:dyDescent="0.45">
      <c r="A3" s="2" t="s">
        <v>89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0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ht="30" x14ac:dyDescent="0.45">
      <c r="A6" s="4" t="s">
        <v>3</v>
      </c>
      <c r="C6" s="5" t="s">
        <v>91</v>
      </c>
      <c r="D6" s="5" t="s">
        <v>91</v>
      </c>
      <c r="E6" s="5" t="s">
        <v>91</v>
      </c>
      <c r="F6" s="5" t="s">
        <v>91</v>
      </c>
      <c r="G6" s="5" t="s">
        <v>91</v>
      </c>
      <c r="H6" s="5" t="s">
        <v>91</v>
      </c>
      <c r="I6" s="5" t="s">
        <v>91</v>
      </c>
      <c r="J6" s="5" t="s">
        <v>91</v>
      </c>
      <c r="K6" s="5" t="s">
        <v>91</v>
      </c>
      <c r="M6" s="5" t="s">
        <v>92</v>
      </c>
      <c r="N6" s="5" t="s">
        <v>92</v>
      </c>
      <c r="O6" s="5" t="s">
        <v>92</v>
      </c>
      <c r="P6" s="5" t="s">
        <v>92</v>
      </c>
      <c r="Q6" s="5" t="s">
        <v>92</v>
      </c>
      <c r="R6" s="5" t="s">
        <v>92</v>
      </c>
      <c r="S6" s="5" t="s">
        <v>92</v>
      </c>
      <c r="T6" s="5" t="s">
        <v>92</v>
      </c>
      <c r="U6" s="5" t="s">
        <v>92</v>
      </c>
    </row>
    <row r="7" spans="1:21" ht="30" x14ac:dyDescent="0.45">
      <c r="A7" s="5" t="s">
        <v>3</v>
      </c>
      <c r="C7" s="5" t="s">
        <v>138</v>
      </c>
      <c r="E7" s="5" t="s">
        <v>139</v>
      </c>
      <c r="G7" s="5" t="s">
        <v>140</v>
      </c>
      <c r="I7" s="5" t="s">
        <v>68</v>
      </c>
      <c r="K7" s="5" t="s">
        <v>141</v>
      </c>
      <c r="M7" s="5" t="s">
        <v>138</v>
      </c>
      <c r="O7" s="5" t="s">
        <v>139</v>
      </c>
      <c r="Q7" s="5" t="s">
        <v>140</v>
      </c>
      <c r="S7" s="5" t="s">
        <v>68</v>
      </c>
      <c r="U7" s="5" t="s">
        <v>141</v>
      </c>
    </row>
    <row r="8" spans="1:21" x14ac:dyDescent="0.45">
      <c r="A8" s="1" t="s">
        <v>32</v>
      </c>
      <c r="C8" s="3">
        <v>0</v>
      </c>
      <c r="E8" s="3">
        <v>0</v>
      </c>
      <c r="G8" s="3">
        <v>620427411</v>
      </c>
      <c r="I8" s="3">
        <v>620427411</v>
      </c>
      <c r="K8" s="6">
        <v>3.7000000000000002E-3</v>
      </c>
      <c r="M8" s="3">
        <v>0</v>
      </c>
      <c r="O8" s="3">
        <v>0</v>
      </c>
      <c r="Q8" s="3">
        <v>0</v>
      </c>
      <c r="S8" s="3">
        <v>0</v>
      </c>
      <c r="U8" s="6">
        <v>0</v>
      </c>
    </row>
    <row r="9" spans="1:21" x14ac:dyDescent="0.45">
      <c r="A9" s="1" t="s">
        <v>43</v>
      </c>
      <c r="C9" s="3">
        <v>0</v>
      </c>
      <c r="E9" s="3">
        <v>2505503069</v>
      </c>
      <c r="G9" s="3">
        <v>-330454863</v>
      </c>
      <c r="I9" s="3">
        <v>2175048206</v>
      </c>
      <c r="K9" s="6">
        <v>1.3100000000000001E-2</v>
      </c>
      <c r="M9" s="3">
        <v>0</v>
      </c>
      <c r="O9" s="3">
        <v>17184635196</v>
      </c>
      <c r="Q9" s="3">
        <v>16140727545</v>
      </c>
      <c r="S9" s="3">
        <v>33325362741</v>
      </c>
      <c r="U9" s="6">
        <v>0.40460000000000002</v>
      </c>
    </row>
    <row r="10" spans="1:21" x14ac:dyDescent="0.45">
      <c r="A10" s="1" t="s">
        <v>38</v>
      </c>
      <c r="C10" s="3">
        <v>59030384652</v>
      </c>
      <c r="E10" s="3">
        <v>-32140109620</v>
      </c>
      <c r="G10" s="3">
        <v>68122957</v>
      </c>
      <c r="I10" s="3">
        <v>26958397989</v>
      </c>
      <c r="K10" s="6">
        <v>0.1628</v>
      </c>
      <c r="M10" s="3">
        <v>59030384652</v>
      </c>
      <c r="O10" s="3">
        <v>65509162518</v>
      </c>
      <c r="Q10" s="3">
        <v>64300150138</v>
      </c>
      <c r="S10" s="3">
        <v>188839697308</v>
      </c>
      <c r="U10" s="6">
        <v>2.2928999999999999</v>
      </c>
    </row>
    <row r="11" spans="1:21" x14ac:dyDescent="0.45">
      <c r="A11" s="1" t="s">
        <v>61</v>
      </c>
      <c r="C11" s="3">
        <v>0</v>
      </c>
      <c r="E11" s="3">
        <v>0</v>
      </c>
      <c r="G11" s="3">
        <v>0</v>
      </c>
      <c r="I11" s="3">
        <v>0</v>
      </c>
      <c r="K11" s="6">
        <v>0</v>
      </c>
      <c r="M11" s="3">
        <v>0</v>
      </c>
      <c r="O11" s="3">
        <v>0</v>
      </c>
      <c r="Q11" s="3">
        <v>0</v>
      </c>
      <c r="S11" s="3">
        <v>0</v>
      </c>
      <c r="U11" s="6">
        <v>0</v>
      </c>
    </row>
    <row r="12" spans="1:21" x14ac:dyDescent="0.45">
      <c r="A12" s="1" t="s">
        <v>125</v>
      </c>
      <c r="C12" s="3">
        <v>0</v>
      </c>
      <c r="E12" s="3">
        <v>0</v>
      </c>
      <c r="G12" s="3">
        <v>0</v>
      </c>
      <c r="I12" s="3">
        <v>0</v>
      </c>
      <c r="K12" s="6">
        <v>0</v>
      </c>
      <c r="M12" s="3">
        <v>0</v>
      </c>
      <c r="O12" s="3">
        <v>0</v>
      </c>
      <c r="Q12" s="3">
        <v>1641785708</v>
      </c>
      <c r="S12" s="3">
        <v>1641785708</v>
      </c>
      <c r="U12" s="6">
        <v>1.9900000000000001E-2</v>
      </c>
    </row>
    <row r="13" spans="1:21" x14ac:dyDescent="0.45">
      <c r="A13" s="1" t="s">
        <v>126</v>
      </c>
      <c r="C13" s="3">
        <v>0</v>
      </c>
      <c r="E13" s="3">
        <v>0</v>
      </c>
      <c r="G13" s="3">
        <v>0</v>
      </c>
      <c r="I13" s="3">
        <v>0</v>
      </c>
      <c r="K13" s="6">
        <v>0</v>
      </c>
      <c r="M13" s="3">
        <v>0</v>
      </c>
      <c r="O13" s="3">
        <v>0</v>
      </c>
      <c r="Q13" s="3">
        <v>6287348391</v>
      </c>
      <c r="S13" s="3">
        <v>6287348391</v>
      </c>
      <c r="U13" s="6">
        <v>7.6300000000000007E-2</v>
      </c>
    </row>
    <row r="14" spans="1:21" x14ac:dyDescent="0.45">
      <c r="A14" s="1" t="s">
        <v>22</v>
      </c>
      <c r="C14" s="3">
        <v>0</v>
      </c>
      <c r="E14" s="3">
        <v>1194708138</v>
      </c>
      <c r="G14" s="3">
        <v>0</v>
      </c>
      <c r="I14" s="3">
        <v>1194708138</v>
      </c>
      <c r="K14" s="6">
        <v>7.1999999999999998E-3</v>
      </c>
      <c r="M14" s="3">
        <v>0</v>
      </c>
      <c r="O14" s="3">
        <v>25459170283</v>
      </c>
      <c r="Q14" s="3">
        <v>22945263604</v>
      </c>
      <c r="S14" s="3">
        <v>48404433804</v>
      </c>
      <c r="U14" s="6">
        <v>0.5877</v>
      </c>
    </row>
    <row r="15" spans="1:21" x14ac:dyDescent="0.45">
      <c r="A15" s="1" t="s">
        <v>127</v>
      </c>
      <c r="C15" s="3">
        <v>0</v>
      </c>
      <c r="E15" s="3">
        <v>0</v>
      </c>
      <c r="G15" s="3">
        <v>0</v>
      </c>
      <c r="I15" s="3">
        <v>0</v>
      </c>
      <c r="K15" s="6">
        <v>0</v>
      </c>
      <c r="M15" s="3">
        <v>0</v>
      </c>
      <c r="O15" s="3">
        <v>0</v>
      </c>
      <c r="Q15" s="3">
        <v>6311026840</v>
      </c>
      <c r="S15" s="3">
        <v>6311026840</v>
      </c>
      <c r="U15" s="6">
        <v>7.6600000000000001E-2</v>
      </c>
    </row>
    <row r="16" spans="1:21" x14ac:dyDescent="0.45">
      <c r="A16" s="1" t="s">
        <v>128</v>
      </c>
      <c r="C16" s="3">
        <v>0</v>
      </c>
      <c r="E16" s="3">
        <v>0</v>
      </c>
      <c r="G16" s="3">
        <v>0</v>
      </c>
      <c r="I16" s="3">
        <v>0</v>
      </c>
      <c r="K16" s="6">
        <v>0</v>
      </c>
      <c r="M16" s="3">
        <v>0</v>
      </c>
      <c r="O16" s="3">
        <v>0</v>
      </c>
      <c r="Q16" s="3">
        <v>5007904500</v>
      </c>
      <c r="S16" s="3">
        <v>5007904500</v>
      </c>
      <c r="U16" s="6">
        <v>6.08E-2</v>
      </c>
    </row>
    <row r="17" spans="1:21" x14ac:dyDescent="0.45">
      <c r="A17" s="1" t="s">
        <v>113</v>
      </c>
      <c r="C17" s="3">
        <v>0</v>
      </c>
      <c r="E17" s="3">
        <v>0</v>
      </c>
      <c r="G17" s="3">
        <v>0</v>
      </c>
      <c r="I17" s="3">
        <v>0</v>
      </c>
      <c r="K17" s="6">
        <v>0</v>
      </c>
      <c r="M17" s="3">
        <v>476354760</v>
      </c>
      <c r="O17" s="3">
        <v>0</v>
      </c>
      <c r="Q17" s="3">
        <v>-1479062957</v>
      </c>
      <c r="S17" s="3">
        <v>-1002708197</v>
      </c>
      <c r="U17" s="6">
        <v>-1.2200000000000001E-2</v>
      </c>
    </row>
    <row r="18" spans="1:21" x14ac:dyDescent="0.45">
      <c r="A18" s="1" t="s">
        <v>110</v>
      </c>
      <c r="C18" s="3">
        <v>0</v>
      </c>
      <c r="E18" s="3">
        <v>0</v>
      </c>
      <c r="G18" s="3">
        <v>0</v>
      </c>
      <c r="I18" s="3">
        <v>0</v>
      </c>
      <c r="K18" s="6">
        <v>0</v>
      </c>
      <c r="M18" s="3">
        <v>1036511156</v>
      </c>
      <c r="O18" s="3">
        <v>0</v>
      </c>
      <c r="Q18" s="3">
        <v>-2189432815</v>
      </c>
      <c r="S18" s="3">
        <v>-1152921659</v>
      </c>
      <c r="U18" s="6">
        <v>-1.4E-2</v>
      </c>
    </row>
    <row r="19" spans="1:21" x14ac:dyDescent="0.45">
      <c r="A19" s="1" t="s">
        <v>56</v>
      </c>
      <c r="C19" s="3">
        <v>0</v>
      </c>
      <c r="E19" s="3">
        <v>1339482375</v>
      </c>
      <c r="G19" s="3">
        <v>0</v>
      </c>
      <c r="I19" s="3">
        <v>1339482375</v>
      </c>
      <c r="K19" s="6">
        <v>8.0999999999999996E-3</v>
      </c>
      <c r="M19" s="3">
        <v>3611615023</v>
      </c>
      <c r="O19" s="3">
        <v>9705405308</v>
      </c>
      <c r="Q19" s="3">
        <v>11548550362</v>
      </c>
      <c r="S19" s="3">
        <v>24865570693</v>
      </c>
      <c r="U19" s="6">
        <v>0.3019</v>
      </c>
    </row>
    <row r="20" spans="1:21" x14ac:dyDescent="0.45">
      <c r="A20" s="1" t="s">
        <v>129</v>
      </c>
      <c r="C20" s="3">
        <v>0</v>
      </c>
      <c r="E20" s="3">
        <v>0</v>
      </c>
      <c r="G20" s="3">
        <v>0</v>
      </c>
      <c r="I20" s="3">
        <v>0</v>
      </c>
      <c r="K20" s="6">
        <v>0</v>
      </c>
      <c r="M20" s="3">
        <v>0</v>
      </c>
      <c r="O20" s="3">
        <v>0</v>
      </c>
      <c r="Q20" s="3">
        <v>5853029550</v>
      </c>
      <c r="S20" s="3">
        <v>5853029550</v>
      </c>
      <c r="U20" s="6">
        <v>7.1099999999999997E-2</v>
      </c>
    </row>
    <row r="21" spans="1:21" x14ac:dyDescent="0.45">
      <c r="A21" s="1" t="s">
        <v>130</v>
      </c>
      <c r="C21" s="3">
        <v>0</v>
      </c>
      <c r="E21" s="3">
        <v>0</v>
      </c>
      <c r="G21" s="3">
        <v>0</v>
      </c>
      <c r="I21" s="3">
        <v>0</v>
      </c>
      <c r="K21" s="6">
        <v>0</v>
      </c>
      <c r="M21" s="3">
        <v>0</v>
      </c>
      <c r="O21" s="3">
        <v>0</v>
      </c>
      <c r="Q21" s="3">
        <v>16618124426</v>
      </c>
      <c r="S21" s="3">
        <v>16618124426</v>
      </c>
      <c r="U21" s="6">
        <v>0.20180000000000001</v>
      </c>
    </row>
    <row r="22" spans="1:21" x14ac:dyDescent="0.45">
      <c r="A22" s="1" t="s">
        <v>131</v>
      </c>
      <c r="C22" s="3">
        <v>0</v>
      </c>
      <c r="E22" s="3">
        <v>0</v>
      </c>
      <c r="G22" s="3">
        <v>0</v>
      </c>
      <c r="I22" s="3">
        <v>0</v>
      </c>
      <c r="K22" s="6">
        <v>0</v>
      </c>
      <c r="M22" s="3">
        <v>0</v>
      </c>
      <c r="O22" s="3">
        <v>0</v>
      </c>
      <c r="Q22" s="3">
        <v>26896353509</v>
      </c>
      <c r="S22" s="3">
        <v>26896353509</v>
      </c>
      <c r="U22" s="6">
        <v>0.3266</v>
      </c>
    </row>
    <row r="23" spans="1:21" x14ac:dyDescent="0.45">
      <c r="A23" s="1" t="s">
        <v>132</v>
      </c>
      <c r="C23" s="3">
        <v>0</v>
      </c>
      <c r="E23" s="3">
        <v>0</v>
      </c>
      <c r="G23" s="3">
        <v>0</v>
      </c>
      <c r="I23" s="3">
        <v>0</v>
      </c>
      <c r="K23" s="6">
        <v>0</v>
      </c>
      <c r="M23" s="3">
        <v>0</v>
      </c>
      <c r="O23" s="3">
        <v>0</v>
      </c>
      <c r="Q23" s="3">
        <v>82830279</v>
      </c>
      <c r="S23" s="3">
        <v>82830279</v>
      </c>
      <c r="U23" s="6">
        <v>1E-3</v>
      </c>
    </row>
    <row r="24" spans="1:21" x14ac:dyDescent="0.45">
      <c r="A24" s="1" t="s">
        <v>133</v>
      </c>
      <c r="C24" s="3">
        <v>0</v>
      </c>
      <c r="E24" s="3">
        <v>0</v>
      </c>
      <c r="G24" s="3">
        <v>0</v>
      </c>
      <c r="I24" s="3">
        <v>0</v>
      </c>
      <c r="K24" s="6">
        <v>0</v>
      </c>
      <c r="M24" s="3">
        <v>0</v>
      </c>
      <c r="O24" s="3">
        <v>0</v>
      </c>
      <c r="Q24" s="3">
        <v>7798816831</v>
      </c>
      <c r="S24" s="3">
        <v>7798816831</v>
      </c>
      <c r="U24" s="6">
        <v>9.4700000000000006E-2</v>
      </c>
    </row>
    <row r="25" spans="1:21" x14ac:dyDescent="0.45">
      <c r="A25" s="1" t="s">
        <v>53</v>
      </c>
      <c r="C25" s="3">
        <v>0</v>
      </c>
      <c r="E25" s="3">
        <v>5916324066</v>
      </c>
      <c r="G25" s="3">
        <v>0</v>
      </c>
      <c r="I25" s="3">
        <v>5916324066</v>
      </c>
      <c r="K25" s="6">
        <v>3.5700000000000003E-2</v>
      </c>
      <c r="M25" s="3">
        <v>0</v>
      </c>
      <c r="O25" s="3">
        <v>50849762495</v>
      </c>
      <c r="Q25" s="3">
        <v>48103722960</v>
      </c>
      <c r="S25" s="3">
        <v>98953485455</v>
      </c>
      <c r="U25" s="6">
        <v>1.2015</v>
      </c>
    </row>
    <row r="26" spans="1:21" x14ac:dyDescent="0.45">
      <c r="A26" s="1" t="s">
        <v>134</v>
      </c>
      <c r="C26" s="3">
        <v>0</v>
      </c>
      <c r="E26" s="3">
        <v>0</v>
      </c>
      <c r="G26" s="3">
        <v>0</v>
      </c>
      <c r="I26" s="3">
        <v>0</v>
      </c>
      <c r="K26" s="6">
        <v>0</v>
      </c>
      <c r="M26" s="3">
        <v>0</v>
      </c>
      <c r="O26" s="3">
        <v>0</v>
      </c>
      <c r="Q26" s="3">
        <v>10612112335</v>
      </c>
      <c r="S26" s="3">
        <v>10612112335</v>
      </c>
      <c r="U26" s="6">
        <v>0.12889999999999999</v>
      </c>
    </row>
    <row r="27" spans="1:21" x14ac:dyDescent="0.45">
      <c r="A27" s="1" t="s">
        <v>135</v>
      </c>
      <c r="C27" s="3">
        <v>0</v>
      </c>
      <c r="E27" s="3">
        <v>0</v>
      </c>
      <c r="G27" s="3">
        <v>0</v>
      </c>
      <c r="I27" s="3">
        <v>0</v>
      </c>
      <c r="K27" s="6">
        <v>0</v>
      </c>
      <c r="M27" s="3">
        <v>0</v>
      </c>
      <c r="O27" s="3">
        <v>0</v>
      </c>
      <c r="Q27" s="3">
        <v>27542421738</v>
      </c>
      <c r="S27" s="3">
        <v>27542421738</v>
      </c>
      <c r="U27" s="6">
        <v>0.33439999999999998</v>
      </c>
    </row>
    <row r="28" spans="1:21" x14ac:dyDescent="0.45">
      <c r="A28" s="1" t="s">
        <v>136</v>
      </c>
      <c r="C28" s="3">
        <v>0</v>
      </c>
      <c r="E28" s="3">
        <v>0</v>
      </c>
      <c r="G28" s="3">
        <v>0</v>
      </c>
      <c r="I28" s="3">
        <v>0</v>
      </c>
      <c r="K28" s="6">
        <v>0</v>
      </c>
      <c r="M28" s="3">
        <v>0</v>
      </c>
      <c r="O28" s="3">
        <v>0</v>
      </c>
      <c r="Q28" s="3">
        <v>737253865</v>
      </c>
      <c r="S28" s="3">
        <v>737253865</v>
      </c>
      <c r="U28" s="6">
        <v>8.9999999999999993E-3</v>
      </c>
    </row>
    <row r="29" spans="1:21" x14ac:dyDescent="0.45">
      <c r="A29" s="1" t="s">
        <v>132</v>
      </c>
      <c r="C29" s="3">
        <v>0</v>
      </c>
      <c r="E29" s="3">
        <v>0</v>
      </c>
      <c r="G29" s="3">
        <v>0</v>
      </c>
      <c r="I29" s="3">
        <v>0</v>
      </c>
      <c r="K29" s="6">
        <v>0</v>
      </c>
      <c r="M29" s="3">
        <v>0</v>
      </c>
      <c r="O29" s="3">
        <v>0</v>
      </c>
      <c r="Q29" s="3">
        <v>-418343</v>
      </c>
      <c r="S29" s="3">
        <v>-418343</v>
      </c>
      <c r="U29" s="6">
        <v>0</v>
      </c>
    </row>
    <row r="30" spans="1:21" x14ac:dyDescent="0.45">
      <c r="A30" s="1" t="s">
        <v>47</v>
      </c>
      <c r="C30" s="3">
        <v>0</v>
      </c>
      <c r="E30" s="3">
        <v>5367074422</v>
      </c>
      <c r="G30" s="3">
        <v>0</v>
      </c>
      <c r="I30" s="3">
        <v>5367074422</v>
      </c>
      <c r="K30" s="6">
        <v>3.2399999999999998E-2</v>
      </c>
      <c r="M30" s="3">
        <v>1517780438</v>
      </c>
      <c r="O30" s="3">
        <v>17562621732</v>
      </c>
      <c r="Q30" s="3">
        <v>18229032576</v>
      </c>
      <c r="S30" s="3">
        <v>37309434746</v>
      </c>
      <c r="U30" s="6">
        <v>0.45300000000000001</v>
      </c>
    </row>
    <row r="31" spans="1:21" x14ac:dyDescent="0.45">
      <c r="A31" s="1" t="s">
        <v>137</v>
      </c>
      <c r="C31" s="3">
        <v>0</v>
      </c>
      <c r="E31" s="3">
        <v>0</v>
      </c>
      <c r="G31" s="3">
        <v>0</v>
      </c>
      <c r="I31" s="3">
        <v>0</v>
      </c>
      <c r="K31" s="6">
        <v>0</v>
      </c>
      <c r="M31" s="3">
        <v>0</v>
      </c>
      <c r="O31" s="3">
        <v>0</v>
      </c>
      <c r="Q31" s="3">
        <v>-1054908679</v>
      </c>
      <c r="S31" s="3">
        <v>-1054908679</v>
      </c>
      <c r="U31" s="6">
        <v>-1.2800000000000001E-2</v>
      </c>
    </row>
    <row r="32" spans="1:21" x14ac:dyDescent="0.45">
      <c r="A32" s="1" t="s">
        <v>55</v>
      </c>
      <c r="C32" s="3">
        <v>0</v>
      </c>
      <c r="E32" s="3">
        <v>4760548383</v>
      </c>
      <c r="G32" s="3">
        <v>0</v>
      </c>
      <c r="I32" s="3">
        <v>4760548383</v>
      </c>
      <c r="K32" s="6">
        <v>2.87E-2</v>
      </c>
      <c r="M32" s="3">
        <v>6550036650</v>
      </c>
      <c r="O32" s="3">
        <v>15182625931</v>
      </c>
      <c r="Q32" s="3">
        <v>0</v>
      </c>
      <c r="S32" s="3">
        <v>21732662581</v>
      </c>
      <c r="U32" s="6">
        <v>0.26390000000000002</v>
      </c>
    </row>
    <row r="33" spans="1:21" x14ac:dyDescent="0.45">
      <c r="A33" s="1" t="s">
        <v>28</v>
      </c>
      <c r="C33" s="3">
        <v>0</v>
      </c>
      <c r="E33" s="3">
        <v>1461713299</v>
      </c>
      <c r="G33" s="3">
        <v>0</v>
      </c>
      <c r="I33" s="3">
        <v>1461713299</v>
      </c>
      <c r="K33" s="6">
        <v>8.8000000000000005E-3</v>
      </c>
      <c r="M33" s="3">
        <v>1346035648</v>
      </c>
      <c r="O33" s="3">
        <v>-216566257</v>
      </c>
      <c r="Q33" s="3">
        <v>0</v>
      </c>
      <c r="S33" s="3">
        <v>1129469391</v>
      </c>
      <c r="U33" s="6">
        <v>1.37E-2</v>
      </c>
    </row>
    <row r="34" spans="1:21" x14ac:dyDescent="0.45">
      <c r="A34" s="1" t="s">
        <v>54</v>
      </c>
      <c r="C34" s="3">
        <v>0</v>
      </c>
      <c r="E34" s="3">
        <v>16047542299</v>
      </c>
      <c r="G34" s="3">
        <v>0</v>
      </c>
      <c r="I34" s="3">
        <v>16047542299</v>
      </c>
      <c r="K34" s="6">
        <v>9.69E-2</v>
      </c>
      <c r="M34" s="3">
        <v>10063540800</v>
      </c>
      <c r="O34" s="3">
        <v>43777644616</v>
      </c>
      <c r="Q34" s="3">
        <v>0</v>
      </c>
      <c r="S34" s="3">
        <v>53841185416</v>
      </c>
      <c r="U34" s="6">
        <v>0.65369999999999995</v>
      </c>
    </row>
    <row r="35" spans="1:21" x14ac:dyDescent="0.45">
      <c r="A35" s="1" t="s">
        <v>39</v>
      </c>
      <c r="C35" s="3">
        <v>0</v>
      </c>
      <c r="E35" s="3">
        <v>3013578780</v>
      </c>
      <c r="G35" s="3">
        <v>0</v>
      </c>
      <c r="I35" s="3">
        <v>3013578780</v>
      </c>
      <c r="K35" s="6">
        <v>1.8200000000000001E-2</v>
      </c>
      <c r="M35" s="3">
        <v>10260857200</v>
      </c>
      <c r="O35" s="3">
        <v>-8246409598</v>
      </c>
      <c r="Q35" s="3">
        <v>0</v>
      </c>
      <c r="S35" s="3">
        <v>2014447602</v>
      </c>
      <c r="U35" s="6">
        <v>2.4500000000000001E-2</v>
      </c>
    </row>
    <row r="36" spans="1:21" x14ac:dyDescent="0.45">
      <c r="A36" s="1" t="s">
        <v>30</v>
      </c>
      <c r="C36" s="3">
        <v>0</v>
      </c>
      <c r="E36" s="3">
        <v>365</v>
      </c>
      <c r="G36" s="3">
        <v>0</v>
      </c>
      <c r="I36" s="3">
        <v>365</v>
      </c>
      <c r="K36" s="6">
        <v>0</v>
      </c>
      <c r="M36" s="3">
        <v>400</v>
      </c>
      <c r="O36" s="3">
        <v>-762</v>
      </c>
      <c r="Q36" s="3">
        <v>0</v>
      </c>
      <c r="S36" s="3">
        <v>-362</v>
      </c>
      <c r="U36" s="6">
        <v>0</v>
      </c>
    </row>
    <row r="37" spans="1:21" x14ac:dyDescent="0.45">
      <c r="A37" s="1" t="s">
        <v>50</v>
      </c>
      <c r="C37" s="3">
        <v>0</v>
      </c>
      <c r="E37" s="3">
        <v>19800236241</v>
      </c>
      <c r="G37" s="3">
        <v>0</v>
      </c>
      <c r="I37" s="3">
        <v>19800236241</v>
      </c>
      <c r="K37" s="6">
        <v>0.1196</v>
      </c>
      <c r="M37" s="3">
        <v>16880299000</v>
      </c>
      <c r="O37" s="3">
        <v>59001478852</v>
      </c>
      <c r="Q37" s="3">
        <v>0</v>
      </c>
      <c r="S37" s="3">
        <v>75881777852</v>
      </c>
      <c r="U37" s="6">
        <v>0.9214</v>
      </c>
    </row>
    <row r="38" spans="1:21" x14ac:dyDescent="0.45">
      <c r="A38" s="1" t="s">
        <v>16</v>
      </c>
      <c r="C38" s="3">
        <v>0</v>
      </c>
      <c r="E38" s="3">
        <v>1816984005</v>
      </c>
      <c r="G38" s="3">
        <v>0</v>
      </c>
      <c r="I38" s="3">
        <v>1816984005</v>
      </c>
      <c r="K38" s="6">
        <v>1.0999999999999999E-2</v>
      </c>
      <c r="M38" s="3">
        <v>1352000000</v>
      </c>
      <c r="O38" s="3">
        <v>9880811915</v>
      </c>
      <c r="Q38" s="3">
        <v>0</v>
      </c>
      <c r="S38" s="3">
        <v>11232811915</v>
      </c>
      <c r="U38" s="6">
        <v>0.13639999999999999</v>
      </c>
    </row>
    <row r="39" spans="1:21" x14ac:dyDescent="0.45">
      <c r="A39" s="1" t="s">
        <v>36</v>
      </c>
      <c r="C39" s="3">
        <v>2379650303</v>
      </c>
      <c r="E39" s="3">
        <v>-2904421810</v>
      </c>
      <c r="G39" s="3">
        <v>0</v>
      </c>
      <c r="I39" s="3">
        <v>-524771507</v>
      </c>
      <c r="K39" s="6">
        <v>-3.2000000000000002E-3</v>
      </c>
      <c r="M39" s="3">
        <v>2379650303</v>
      </c>
      <c r="O39" s="3">
        <v>-2975077293</v>
      </c>
      <c r="Q39" s="3">
        <v>0</v>
      </c>
      <c r="S39" s="3">
        <v>-595426990</v>
      </c>
      <c r="U39" s="6">
        <v>-7.1999999999999998E-3</v>
      </c>
    </row>
    <row r="40" spans="1:21" x14ac:dyDescent="0.45">
      <c r="A40" s="1" t="s">
        <v>15</v>
      </c>
      <c r="C40" s="3">
        <v>0</v>
      </c>
      <c r="E40" s="3">
        <v>670273513</v>
      </c>
      <c r="G40" s="3">
        <v>0</v>
      </c>
      <c r="I40" s="3">
        <v>670273513</v>
      </c>
      <c r="K40" s="6">
        <v>4.0000000000000001E-3</v>
      </c>
      <c r="M40" s="3">
        <v>400000000</v>
      </c>
      <c r="O40" s="3">
        <v>-121390837</v>
      </c>
      <c r="Q40" s="3">
        <v>0</v>
      </c>
      <c r="S40" s="3">
        <v>278609163</v>
      </c>
      <c r="U40" s="6">
        <v>3.3999999999999998E-3</v>
      </c>
    </row>
    <row r="41" spans="1:21" x14ac:dyDescent="0.45">
      <c r="A41" s="1" t="s">
        <v>49</v>
      </c>
      <c r="C41" s="3">
        <v>0</v>
      </c>
      <c r="E41" s="3">
        <v>1690160829</v>
      </c>
      <c r="G41" s="3">
        <v>0</v>
      </c>
      <c r="I41" s="3">
        <v>1690160829</v>
      </c>
      <c r="K41" s="6">
        <v>1.0200000000000001E-2</v>
      </c>
      <c r="M41" s="3">
        <v>5667591600</v>
      </c>
      <c r="O41" s="3">
        <v>784660044</v>
      </c>
      <c r="Q41" s="3">
        <v>0</v>
      </c>
      <c r="S41" s="3">
        <v>6452251644</v>
      </c>
      <c r="U41" s="6">
        <v>7.8299999999999995E-2</v>
      </c>
    </row>
    <row r="42" spans="1:21" x14ac:dyDescent="0.45">
      <c r="A42" s="1" t="s">
        <v>24</v>
      </c>
      <c r="C42" s="3">
        <v>0</v>
      </c>
      <c r="E42" s="3">
        <v>7536489480</v>
      </c>
      <c r="G42" s="3">
        <v>0</v>
      </c>
      <c r="I42" s="3">
        <v>7536489480</v>
      </c>
      <c r="K42" s="6">
        <v>4.5499999999999999E-2</v>
      </c>
      <c r="M42" s="3">
        <v>4752000000</v>
      </c>
      <c r="O42" s="3">
        <v>88016066</v>
      </c>
      <c r="Q42" s="3">
        <v>0</v>
      </c>
      <c r="S42" s="3">
        <v>4840016066</v>
      </c>
      <c r="U42" s="6">
        <v>5.8799999999999998E-2</v>
      </c>
    </row>
    <row r="43" spans="1:21" x14ac:dyDescent="0.45">
      <c r="A43" s="1" t="s">
        <v>37</v>
      </c>
      <c r="C43" s="3">
        <v>7235255877</v>
      </c>
      <c r="E43" s="3">
        <v>-4938196368</v>
      </c>
      <c r="G43" s="3">
        <v>0</v>
      </c>
      <c r="I43" s="3">
        <v>2297059509</v>
      </c>
      <c r="K43" s="6">
        <v>1.3899999999999999E-2</v>
      </c>
      <c r="M43" s="3">
        <f>7235255877+807266</f>
        <v>7236063143</v>
      </c>
      <c r="O43" s="3">
        <v>-8858192056</v>
      </c>
      <c r="Q43" s="3">
        <v>0</v>
      </c>
      <c r="S43" s="3">
        <v>-1622936179</v>
      </c>
      <c r="U43" s="6">
        <v>-1.9699999999999999E-2</v>
      </c>
    </row>
    <row r="44" spans="1:21" x14ac:dyDescent="0.45">
      <c r="A44" s="1" t="s">
        <v>48</v>
      </c>
      <c r="C44" s="3">
        <v>0</v>
      </c>
      <c r="E44" s="3">
        <v>1093956557</v>
      </c>
      <c r="G44" s="3">
        <v>0</v>
      </c>
      <c r="I44" s="3">
        <v>1093956557</v>
      </c>
      <c r="K44" s="6">
        <v>6.6E-3</v>
      </c>
      <c r="M44" s="3">
        <v>209619916</v>
      </c>
      <c r="O44" s="3">
        <v>-3297685163</v>
      </c>
      <c r="Q44" s="3">
        <v>0</v>
      </c>
      <c r="S44" s="3">
        <v>-3088065247</v>
      </c>
      <c r="U44" s="6">
        <v>-3.7499999999999999E-2</v>
      </c>
    </row>
    <row r="45" spans="1:21" x14ac:dyDescent="0.45">
      <c r="A45" s="1" t="s">
        <v>46</v>
      </c>
      <c r="C45" s="3">
        <v>0</v>
      </c>
      <c r="E45" s="3">
        <v>516906000</v>
      </c>
      <c r="G45" s="3">
        <v>0</v>
      </c>
      <c r="I45" s="3">
        <v>516906000</v>
      </c>
      <c r="K45" s="6">
        <v>3.0999999999999999E-3</v>
      </c>
      <c r="M45" s="3">
        <v>600000000</v>
      </c>
      <c r="O45" s="3">
        <v>-726918400</v>
      </c>
      <c r="Q45" s="3">
        <v>0</v>
      </c>
      <c r="S45" s="3">
        <v>-126918400</v>
      </c>
      <c r="U45" s="6">
        <v>-1.5E-3</v>
      </c>
    </row>
    <row r="46" spans="1:21" x14ac:dyDescent="0.45">
      <c r="A46" s="1" t="s">
        <v>59</v>
      </c>
      <c r="C46" s="3">
        <v>0</v>
      </c>
      <c r="E46" s="3">
        <v>390712537</v>
      </c>
      <c r="G46" s="3">
        <v>0</v>
      </c>
      <c r="I46" s="3">
        <v>390712537</v>
      </c>
      <c r="K46" s="6">
        <v>2.3999999999999998E-3</v>
      </c>
      <c r="M46" s="3">
        <v>0</v>
      </c>
      <c r="O46" s="3">
        <v>390712537</v>
      </c>
      <c r="Q46" s="3">
        <v>0</v>
      </c>
      <c r="S46" s="3">
        <v>390712537</v>
      </c>
      <c r="U46" s="6">
        <v>4.7000000000000002E-3</v>
      </c>
    </row>
    <row r="47" spans="1:21" x14ac:dyDescent="0.45">
      <c r="A47" s="1" t="s">
        <v>42</v>
      </c>
      <c r="C47" s="3">
        <v>0</v>
      </c>
      <c r="E47" s="3">
        <v>1222015318</v>
      </c>
      <c r="G47" s="3">
        <v>0</v>
      </c>
      <c r="I47" s="3">
        <v>1222015318</v>
      </c>
      <c r="K47" s="6">
        <v>7.4000000000000003E-3</v>
      </c>
      <c r="M47" s="3">
        <v>0</v>
      </c>
      <c r="O47" s="3">
        <v>292908119</v>
      </c>
      <c r="Q47" s="3">
        <v>0</v>
      </c>
      <c r="S47" s="3">
        <v>292908119</v>
      </c>
      <c r="U47" s="6">
        <v>3.5999999999999999E-3</v>
      </c>
    </row>
    <row r="48" spans="1:21" x14ac:dyDescent="0.45">
      <c r="A48" s="1" t="s">
        <v>45</v>
      </c>
      <c r="C48" s="3">
        <v>0</v>
      </c>
      <c r="E48" s="3">
        <v>4783368600</v>
      </c>
      <c r="G48" s="3">
        <v>0</v>
      </c>
      <c r="I48" s="3">
        <v>4783368600</v>
      </c>
      <c r="K48" s="6">
        <v>2.8899999999999999E-2</v>
      </c>
      <c r="M48" s="3">
        <v>0</v>
      </c>
      <c r="O48" s="3">
        <v>6098194520</v>
      </c>
      <c r="Q48" s="3">
        <v>0</v>
      </c>
      <c r="S48" s="3">
        <v>6098194520</v>
      </c>
      <c r="U48" s="6">
        <v>7.3999999999999996E-2</v>
      </c>
    </row>
    <row r="49" spans="1:21" x14ac:dyDescent="0.45">
      <c r="A49" s="1" t="s">
        <v>17</v>
      </c>
      <c r="C49" s="3">
        <v>0</v>
      </c>
      <c r="E49" s="3">
        <v>1333192911</v>
      </c>
      <c r="G49" s="3">
        <v>0</v>
      </c>
      <c r="I49" s="3">
        <v>1333192911</v>
      </c>
      <c r="K49" s="6">
        <v>8.0999999999999996E-3</v>
      </c>
      <c r="M49" s="3">
        <v>0</v>
      </c>
      <c r="O49" s="3">
        <v>-6505922324</v>
      </c>
      <c r="Q49" s="3">
        <v>0</v>
      </c>
      <c r="S49" s="3">
        <v>-6505922324</v>
      </c>
      <c r="U49" s="6">
        <v>-7.9000000000000001E-2</v>
      </c>
    </row>
    <row r="50" spans="1:21" x14ac:dyDescent="0.45">
      <c r="A50" s="1" t="s">
        <v>51</v>
      </c>
      <c r="C50" s="3">
        <v>0</v>
      </c>
      <c r="E50" s="3">
        <v>2207621350</v>
      </c>
      <c r="G50" s="3">
        <v>0</v>
      </c>
      <c r="I50" s="3">
        <v>2207621350</v>
      </c>
      <c r="K50" s="6">
        <v>1.3299999999999999E-2</v>
      </c>
      <c r="M50" s="3">
        <v>0</v>
      </c>
      <c r="O50" s="3">
        <v>2071585598</v>
      </c>
      <c r="Q50" s="3">
        <v>0</v>
      </c>
      <c r="S50" s="3">
        <v>2071585598</v>
      </c>
      <c r="U50" s="6">
        <v>2.52E-2</v>
      </c>
    </row>
    <row r="51" spans="1:21" x14ac:dyDescent="0.45">
      <c r="A51" s="1" t="s">
        <v>60</v>
      </c>
      <c r="C51" s="3">
        <v>0</v>
      </c>
      <c r="E51" s="3">
        <v>2878765153</v>
      </c>
      <c r="G51" s="3">
        <v>0</v>
      </c>
      <c r="I51" s="3">
        <v>2878765153</v>
      </c>
      <c r="K51" s="6">
        <v>1.7399999999999999E-2</v>
      </c>
      <c r="M51" s="3">
        <v>0</v>
      </c>
      <c r="O51" s="3">
        <v>2878765153</v>
      </c>
      <c r="Q51" s="3">
        <v>0</v>
      </c>
      <c r="S51" s="3">
        <v>2878765153</v>
      </c>
      <c r="U51" s="6">
        <v>3.5000000000000003E-2</v>
      </c>
    </row>
    <row r="52" spans="1:21" x14ac:dyDescent="0.45">
      <c r="A52" s="1" t="s">
        <v>20</v>
      </c>
      <c r="C52" s="3">
        <v>0</v>
      </c>
      <c r="E52" s="3">
        <v>1031368973</v>
      </c>
      <c r="G52" s="3">
        <v>0</v>
      </c>
      <c r="I52" s="3">
        <v>1031368973</v>
      </c>
      <c r="K52" s="6">
        <v>6.1999999999999998E-3</v>
      </c>
      <c r="M52" s="3">
        <v>0</v>
      </c>
      <c r="O52" s="3">
        <v>1971634742</v>
      </c>
      <c r="Q52" s="3">
        <v>0</v>
      </c>
      <c r="S52" s="3">
        <v>1971634742</v>
      </c>
      <c r="U52" s="6">
        <v>2.3900000000000001E-2</v>
      </c>
    </row>
    <row r="53" spans="1:21" x14ac:dyDescent="0.45">
      <c r="A53" s="1" t="s">
        <v>23</v>
      </c>
      <c r="C53" s="3">
        <v>0</v>
      </c>
      <c r="E53" s="3">
        <v>2971513665</v>
      </c>
      <c r="G53" s="3">
        <v>0</v>
      </c>
      <c r="I53" s="3">
        <v>2971513665</v>
      </c>
      <c r="K53" s="6">
        <v>1.7899999999999999E-2</v>
      </c>
      <c r="M53" s="3">
        <v>0</v>
      </c>
      <c r="O53" s="3">
        <v>-3985107716</v>
      </c>
      <c r="Q53" s="3">
        <v>0</v>
      </c>
      <c r="S53" s="3">
        <v>-3985107716</v>
      </c>
      <c r="U53" s="6">
        <v>-4.8399999999999999E-2</v>
      </c>
    </row>
    <row r="54" spans="1:21" x14ac:dyDescent="0.45">
      <c r="A54" s="1" t="s">
        <v>26</v>
      </c>
      <c r="C54" s="3">
        <v>0</v>
      </c>
      <c r="E54" s="3">
        <v>3357367344</v>
      </c>
      <c r="G54" s="3">
        <v>0</v>
      </c>
      <c r="I54" s="3">
        <v>3357367344</v>
      </c>
      <c r="K54" s="6">
        <v>2.0299999999999999E-2</v>
      </c>
      <c r="M54" s="3">
        <v>0</v>
      </c>
      <c r="O54" s="3">
        <v>-3166052053</v>
      </c>
      <c r="Q54" s="3">
        <v>0</v>
      </c>
      <c r="S54" s="3">
        <v>-3166052053</v>
      </c>
      <c r="U54" s="6">
        <v>-3.8399999999999997E-2</v>
      </c>
    </row>
    <row r="55" spans="1:21" x14ac:dyDescent="0.45">
      <c r="A55" s="1" t="s">
        <v>44</v>
      </c>
      <c r="C55" s="3">
        <v>0</v>
      </c>
      <c r="E55" s="3">
        <v>2047743000</v>
      </c>
      <c r="G55" s="3">
        <v>0</v>
      </c>
      <c r="I55" s="3">
        <v>2047743000</v>
      </c>
      <c r="K55" s="6">
        <v>1.24E-2</v>
      </c>
      <c r="M55" s="3">
        <v>0</v>
      </c>
      <c r="O55" s="3">
        <v>-1081522209</v>
      </c>
      <c r="Q55" s="3">
        <v>0</v>
      </c>
      <c r="S55" s="3">
        <v>-1081522209</v>
      </c>
      <c r="U55" s="6">
        <v>-1.3100000000000001E-2</v>
      </c>
    </row>
    <row r="56" spans="1:21" x14ac:dyDescent="0.45">
      <c r="A56" s="1" t="s">
        <v>35</v>
      </c>
      <c r="C56" s="3">
        <v>0</v>
      </c>
      <c r="E56" s="3">
        <v>1598858111</v>
      </c>
      <c r="G56" s="3">
        <v>0</v>
      </c>
      <c r="I56" s="3">
        <v>1598858111</v>
      </c>
      <c r="K56" s="6">
        <v>9.7000000000000003E-3</v>
      </c>
      <c r="M56" s="3">
        <v>0</v>
      </c>
      <c r="O56" s="3">
        <v>-1747198196</v>
      </c>
      <c r="Q56" s="3">
        <v>0</v>
      </c>
      <c r="S56" s="3">
        <v>-1747198196</v>
      </c>
      <c r="U56" s="6">
        <v>-2.12E-2</v>
      </c>
    </row>
    <row r="57" spans="1:21" x14ac:dyDescent="0.45">
      <c r="A57" s="1" t="s">
        <v>33</v>
      </c>
      <c r="C57" s="3">
        <v>0</v>
      </c>
      <c r="E57" s="3">
        <v>1506234262</v>
      </c>
      <c r="G57" s="3">
        <v>0</v>
      </c>
      <c r="I57" s="3">
        <v>1506234262</v>
      </c>
      <c r="K57" s="6">
        <v>9.1000000000000004E-3</v>
      </c>
      <c r="M57" s="3">
        <v>0</v>
      </c>
      <c r="O57" s="3">
        <v>761287606</v>
      </c>
      <c r="Q57" s="3">
        <v>0</v>
      </c>
      <c r="S57" s="3">
        <v>761287606</v>
      </c>
      <c r="U57" s="6">
        <v>9.1999999999999998E-3</v>
      </c>
    </row>
    <row r="58" spans="1:21" x14ac:dyDescent="0.45">
      <c r="A58" s="1" t="s">
        <v>52</v>
      </c>
      <c r="C58" s="3">
        <v>0</v>
      </c>
      <c r="E58" s="3">
        <v>1796347954</v>
      </c>
      <c r="G58" s="3">
        <v>0</v>
      </c>
      <c r="I58" s="3">
        <v>1796347954</v>
      </c>
      <c r="K58" s="6">
        <v>1.0800000000000001E-2</v>
      </c>
      <c r="M58" s="3">
        <v>0</v>
      </c>
      <c r="O58" s="3">
        <v>-6702320450</v>
      </c>
      <c r="Q58" s="3">
        <v>0</v>
      </c>
      <c r="S58" s="3">
        <v>-6702320450</v>
      </c>
      <c r="U58" s="6">
        <v>-8.14E-2</v>
      </c>
    </row>
    <row r="59" spans="1:21" x14ac:dyDescent="0.45">
      <c r="A59" s="1" t="s">
        <v>40</v>
      </c>
      <c r="C59" s="3">
        <v>0</v>
      </c>
      <c r="E59" s="3">
        <v>1724434629</v>
      </c>
      <c r="G59" s="3">
        <v>0</v>
      </c>
      <c r="I59" s="3">
        <v>1724434629</v>
      </c>
      <c r="K59" s="6">
        <v>1.04E-2</v>
      </c>
      <c r="M59" s="3">
        <v>0</v>
      </c>
      <c r="O59" s="3">
        <v>1196078708</v>
      </c>
      <c r="Q59" s="3">
        <v>0</v>
      </c>
      <c r="S59" s="3">
        <v>1196078708</v>
      </c>
      <c r="U59" s="6">
        <v>1.4500000000000001E-2</v>
      </c>
    </row>
    <row r="60" spans="1:21" x14ac:dyDescent="0.45">
      <c r="A60" s="1" t="s">
        <v>19</v>
      </c>
      <c r="C60" s="3">
        <v>0</v>
      </c>
      <c r="E60" s="3">
        <v>3241009884</v>
      </c>
      <c r="G60" s="3">
        <v>0</v>
      </c>
      <c r="I60" s="3">
        <v>3241009884</v>
      </c>
      <c r="K60" s="6">
        <v>1.9599999999999999E-2</v>
      </c>
      <c r="M60" s="3">
        <v>0</v>
      </c>
      <c r="O60" s="3">
        <v>7045592021</v>
      </c>
      <c r="Q60" s="3">
        <v>0</v>
      </c>
      <c r="S60" s="3">
        <v>7045592021</v>
      </c>
      <c r="U60" s="6">
        <v>8.5500000000000007E-2</v>
      </c>
    </row>
    <row r="61" spans="1:21" x14ac:dyDescent="0.45">
      <c r="A61" s="1" t="s">
        <v>29</v>
      </c>
      <c r="C61" s="3">
        <v>0</v>
      </c>
      <c r="E61" s="3">
        <v>-241554150</v>
      </c>
      <c r="G61" s="3">
        <v>0</v>
      </c>
      <c r="I61" s="3">
        <v>-241554150</v>
      </c>
      <c r="K61" s="6">
        <v>-1.5E-3</v>
      </c>
      <c r="M61" s="3">
        <v>0</v>
      </c>
      <c r="O61" s="3">
        <v>-2748348071</v>
      </c>
      <c r="Q61" s="3">
        <v>0</v>
      </c>
      <c r="S61" s="3">
        <v>-2748348071</v>
      </c>
      <c r="U61" s="6">
        <v>-3.3399999999999999E-2</v>
      </c>
    </row>
    <row r="62" spans="1:21" x14ac:dyDescent="0.45">
      <c r="A62" s="1" t="s">
        <v>21</v>
      </c>
      <c r="C62" s="3">
        <v>0</v>
      </c>
      <c r="E62" s="3">
        <v>11284455600</v>
      </c>
      <c r="G62" s="3">
        <v>0</v>
      </c>
      <c r="I62" s="3">
        <v>11284455600</v>
      </c>
      <c r="K62" s="6">
        <v>6.8099999999999994E-2</v>
      </c>
      <c r="M62" s="3">
        <v>0</v>
      </c>
      <c r="O62" s="3">
        <v>8336042041</v>
      </c>
      <c r="Q62" s="3">
        <v>0</v>
      </c>
      <c r="S62" s="3">
        <v>8336042041</v>
      </c>
      <c r="U62" s="6">
        <v>0.1012</v>
      </c>
    </row>
    <row r="63" spans="1:21" x14ac:dyDescent="0.45">
      <c r="A63" s="1" t="s">
        <v>58</v>
      </c>
      <c r="C63" s="3">
        <v>0</v>
      </c>
      <c r="E63" s="3">
        <v>1615331250</v>
      </c>
      <c r="G63" s="3">
        <v>0</v>
      </c>
      <c r="I63" s="3">
        <v>1615331250</v>
      </c>
      <c r="K63" s="6">
        <v>9.7999999999999997E-3</v>
      </c>
      <c r="M63" s="3">
        <v>0</v>
      </c>
      <c r="O63" s="3">
        <v>1052249478</v>
      </c>
      <c r="Q63" s="3">
        <v>0</v>
      </c>
      <c r="S63" s="3">
        <v>1052249478</v>
      </c>
      <c r="U63" s="6">
        <v>1.2800000000000001E-2</v>
      </c>
    </row>
    <row r="64" spans="1:21" x14ac:dyDescent="0.45">
      <c r="A64" s="1" t="s">
        <v>27</v>
      </c>
      <c r="C64" s="3">
        <v>0</v>
      </c>
      <c r="E64" s="3">
        <v>-37120851</v>
      </c>
      <c r="G64" s="3">
        <v>0</v>
      </c>
      <c r="I64" s="3">
        <v>-37120851</v>
      </c>
      <c r="K64" s="6">
        <v>-2.0000000000000001E-4</v>
      </c>
      <c r="M64" s="3">
        <v>0</v>
      </c>
      <c r="O64" s="3">
        <v>1019489246</v>
      </c>
      <c r="Q64" s="3">
        <v>0</v>
      </c>
      <c r="S64" s="3">
        <v>1019489246</v>
      </c>
      <c r="U64" s="6">
        <v>1.24E-2</v>
      </c>
    </row>
    <row r="65" spans="1:21" x14ac:dyDescent="0.45">
      <c r="A65" s="1" t="s">
        <v>57</v>
      </c>
      <c r="C65" s="3">
        <v>0</v>
      </c>
      <c r="E65" s="3">
        <v>1081189695</v>
      </c>
      <c r="G65" s="3">
        <v>0</v>
      </c>
      <c r="I65" s="3">
        <v>1081189695</v>
      </c>
      <c r="K65" s="6">
        <v>6.4999999999999997E-3</v>
      </c>
      <c r="M65" s="3">
        <v>0</v>
      </c>
      <c r="O65" s="3">
        <v>996340718</v>
      </c>
      <c r="Q65" s="3">
        <v>0</v>
      </c>
      <c r="S65" s="3">
        <v>996340718</v>
      </c>
      <c r="U65" s="6">
        <v>1.21E-2</v>
      </c>
    </row>
    <row r="66" spans="1:21" x14ac:dyDescent="0.45">
      <c r="A66" s="1" t="s">
        <v>41</v>
      </c>
      <c r="C66" s="3">
        <v>0</v>
      </c>
      <c r="E66" s="3">
        <v>472194108</v>
      </c>
      <c r="G66" s="3">
        <v>0</v>
      </c>
      <c r="I66" s="3">
        <v>472194108</v>
      </c>
      <c r="K66" s="6">
        <v>2.8999999999999998E-3</v>
      </c>
      <c r="M66" s="3">
        <v>0</v>
      </c>
      <c r="O66" s="3">
        <v>668593270</v>
      </c>
      <c r="Q66" s="3">
        <v>0</v>
      </c>
      <c r="S66" s="3">
        <v>668593270</v>
      </c>
      <c r="U66" s="6">
        <v>8.0999999999999996E-3</v>
      </c>
    </row>
    <row r="67" spans="1:21" x14ac:dyDescent="0.45">
      <c r="A67" s="1" t="s">
        <v>34</v>
      </c>
      <c r="C67" s="3">
        <v>0</v>
      </c>
      <c r="E67" s="3">
        <v>4244593500</v>
      </c>
      <c r="G67" s="3">
        <v>0</v>
      </c>
      <c r="I67" s="3">
        <v>4244593500</v>
      </c>
      <c r="K67" s="6">
        <v>2.5600000000000001E-2</v>
      </c>
      <c r="M67" s="3">
        <v>0</v>
      </c>
      <c r="O67" s="3">
        <v>-16253631662</v>
      </c>
      <c r="Q67" s="3">
        <v>0</v>
      </c>
      <c r="S67" s="3">
        <v>-16253631662</v>
      </c>
      <c r="U67" s="6">
        <v>-0.19739999999999999</v>
      </c>
    </row>
    <row r="68" spans="1:21" x14ac:dyDescent="0.45">
      <c r="A68" s="1" t="s">
        <v>18</v>
      </c>
      <c r="C68" s="3">
        <v>0</v>
      </c>
      <c r="E68" s="3">
        <v>8469361214</v>
      </c>
      <c r="G68" s="3">
        <v>0</v>
      </c>
      <c r="I68" s="3">
        <v>8469361214</v>
      </c>
      <c r="K68" s="6">
        <v>5.11E-2</v>
      </c>
      <c r="M68" s="3">
        <v>0</v>
      </c>
      <c r="O68" s="3">
        <v>9026694558</v>
      </c>
      <c r="Q68" s="3">
        <v>0</v>
      </c>
      <c r="S68" s="3">
        <v>9026694558</v>
      </c>
      <c r="U68" s="6">
        <v>0.1096</v>
      </c>
    </row>
    <row r="69" spans="1:21" x14ac:dyDescent="0.45">
      <c r="A69" s="1" t="s">
        <v>31</v>
      </c>
      <c r="C69" s="3">
        <v>0</v>
      </c>
      <c r="E69" s="3">
        <v>-1897267785</v>
      </c>
      <c r="G69" s="3">
        <v>0</v>
      </c>
      <c r="I69" s="3">
        <v>-1897267785</v>
      </c>
      <c r="K69" s="6">
        <v>-1.15E-2</v>
      </c>
      <c r="M69" s="3">
        <v>0</v>
      </c>
      <c r="O69" s="3">
        <v>-6399045900</v>
      </c>
      <c r="Q69" s="3">
        <v>0</v>
      </c>
      <c r="S69" s="3">
        <f>-6399045865+807314</f>
        <v>-6398238551</v>
      </c>
      <c r="U69" s="6">
        <v>-7.7700000000000005E-2</v>
      </c>
    </row>
    <row r="70" spans="1:21" x14ac:dyDescent="0.45">
      <c r="A70" s="1" t="s">
        <v>25</v>
      </c>
      <c r="C70" s="3">
        <v>0</v>
      </c>
      <c r="E70" s="3">
        <v>2537809650</v>
      </c>
      <c r="G70" s="3">
        <v>0</v>
      </c>
      <c r="I70" s="3">
        <v>2537809650</v>
      </c>
      <c r="K70" s="6">
        <v>1.5299999999999999E-2</v>
      </c>
      <c r="M70" s="3">
        <v>0</v>
      </c>
      <c r="O70" s="3">
        <v>13651730501</v>
      </c>
      <c r="Q70" s="3">
        <v>0</v>
      </c>
      <c r="S70" s="3">
        <v>13651730501</v>
      </c>
      <c r="U70" s="6">
        <v>0.1658</v>
      </c>
    </row>
    <row r="71" spans="1:21" ht="19.5" thickBot="1" x14ac:dyDescent="0.5">
      <c r="C71" s="7">
        <f>SUM(C8:C70)</f>
        <v>68645290832</v>
      </c>
      <c r="E71" s="7">
        <f>SUM(E8:E70)</f>
        <v>94368299945</v>
      </c>
      <c r="G71" s="7">
        <f>SUM(G8:G70)</f>
        <v>358095505</v>
      </c>
      <c r="I71" s="7">
        <f>SUM(I8:I70)</f>
        <v>163371686282</v>
      </c>
      <c r="K71" s="8">
        <f>SUM(K8:K70)</f>
        <v>0.98630000000000007</v>
      </c>
      <c r="M71" s="7">
        <f>SUM(M8:M70)</f>
        <v>133370340689</v>
      </c>
      <c r="O71" s="7">
        <f>SUM(O8:O70)</f>
        <v>299412504825</v>
      </c>
      <c r="Q71" s="7">
        <f>SUM(Q8:Q70)</f>
        <v>291932632363</v>
      </c>
      <c r="S71" s="7">
        <f>SUM(S8:S70)</f>
        <v>724715477877</v>
      </c>
      <c r="U71" s="8">
        <f>SUM(U8:U70)</f>
        <v>8.7995000000000001</v>
      </c>
    </row>
    <row r="72" spans="1:21" ht="19.5" thickTop="1" x14ac:dyDescent="0.45">
      <c r="C72" s="3"/>
      <c r="E72" s="3"/>
      <c r="G72" s="3"/>
      <c r="I72" s="3"/>
      <c r="M72" s="3"/>
      <c r="O72" s="3"/>
      <c r="Q72" s="3"/>
      <c r="S72" s="3"/>
    </row>
    <row r="73" spans="1:21" x14ac:dyDescent="0.45">
      <c r="M73" s="3"/>
      <c r="O73" s="3"/>
    </row>
    <row r="75" spans="1:21" x14ac:dyDescent="0.45">
      <c r="O75" s="3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16"/>
  <sheetViews>
    <sheetView rightToLeft="1" view="pageBreakPreview" topLeftCell="A2" zoomScale="115" zoomScaleNormal="98" zoomScaleSheetLayoutView="115" workbookViewId="0">
      <selection activeCell="I14" sqref="I14"/>
    </sheetView>
  </sheetViews>
  <sheetFormatPr defaultRowHeight="18.75" x14ac:dyDescent="0.45"/>
  <cols>
    <col min="1" max="1" width="23.140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16384" width="9.140625" style="1"/>
  </cols>
  <sheetData>
    <row r="2" spans="1:7" ht="30" x14ac:dyDescent="0.45">
      <c r="A2" s="2" t="s">
        <v>0</v>
      </c>
      <c r="B2" s="2"/>
      <c r="C2" s="2"/>
      <c r="D2" s="2"/>
      <c r="E2" s="2"/>
      <c r="F2" s="2"/>
      <c r="G2" s="2"/>
    </row>
    <row r="3" spans="1:7" ht="30" x14ac:dyDescent="0.45">
      <c r="A3" s="2" t="s">
        <v>89</v>
      </c>
      <c r="B3" s="2"/>
      <c r="C3" s="2"/>
      <c r="D3" s="2"/>
      <c r="E3" s="2"/>
      <c r="F3" s="2"/>
      <c r="G3" s="2"/>
    </row>
    <row r="4" spans="1:7" ht="30" x14ac:dyDescent="0.45">
      <c r="A4" s="2" t="s">
        <v>2</v>
      </c>
      <c r="B4" s="2"/>
      <c r="C4" s="2"/>
      <c r="D4" s="2"/>
      <c r="E4" s="2"/>
      <c r="F4" s="2"/>
      <c r="G4" s="2"/>
    </row>
    <row r="6" spans="1:7" ht="30" x14ac:dyDescent="0.45">
      <c r="A6" s="9" t="s">
        <v>142</v>
      </c>
      <c r="B6" s="9"/>
      <c r="C6" s="9" t="s">
        <v>142</v>
      </c>
      <c r="E6" s="9" t="s">
        <v>91</v>
      </c>
      <c r="F6" s="9"/>
      <c r="G6" s="9" t="s">
        <v>92</v>
      </c>
    </row>
    <row r="7" spans="1:7" ht="30" x14ac:dyDescent="0.45">
      <c r="A7" s="9" t="s">
        <v>143</v>
      </c>
      <c r="C7" s="9" t="s">
        <v>65</v>
      </c>
      <c r="E7" s="9" t="s">
        <v>144</v>
      </c>
      <c r="G7" s="9" t="s">
        <v>144</v>
      </c>
    </row>
    <row r="8" spans="1:7" x14ac:dyDescent="0.45">
      <c r="A8" s="1" t="s">
        <v>71</v>
      </c>
      <c r="C8" s="1" t="s">
        <v>72</v>
      </c>
      <c r="E8" s="3">
        <v>3592</v>
      </c>
      <c r="G8" s="3">
        <v>10729</v>
      </c>
    </row>
    <row r="9" spans="1:7" x14ac:dyDescent="0.45">
      <c r="A9" s="1" t="s">
        <v>71</v>
      </c>
      <c r="C9" s="1" t="s">
        <v>77</v>
      </c>
      <c r="E9" s="3">
        <v>-98716</v>
      </c>
      <c r="G9" s="3">
        <v>227814</v>
      </c>
    </row>
    <row r="10" spans="1:7" x14ac:dyDescent="0.45">
      <c r="A10" s="1" t="s">
        <v>78</v>
      </c>
      <c r="C10" s="1" t="s">
        <v>79</v>
      </c>
      <c r="E10" s="3">
        <v>3198</v>
      </c>
      <c r="G10" s="3">
        <v>4738</v>
      </c>
    </row>
    <row r="11" spans="1:7" x14ac:dyDescent="0.45">
      <c r="A11" s="1" t="s">
        <v>80</v>
      </c>
      <c r="C11" s="1" t="s">
        <v>81</v>
      </c>
      <c r="E11" s="3">
        <v>67963515</v>
      </c>
      <c r="G11" s="3">
        <v>67963515</v>
      </c>
    </row>
    <row r="12" spans="1:7" x14ac:dyDescent="0.45">
      <c r="A12" s="1" t="s">
        <v>82</v>
      </c>
      <c r="C12" s="1" t="s">
        <v>83</v>
      </c>
      <c r="E12" s="3">
        <v>0</v>
      </c>
      <c r="G12" s="3">
        <v>2157</v>
      </c>
    </row>
    <row r="13" spans="1:7" x14ac:dyDescent="0.45">
      <c r="A13" s="1" t="s">
        <v>84</v>
      </c>
      <c r="C13" s="1" t="s">
        <v>85</v>
      </c>
      <c r="E13" s="3">
        <v>5035</v>
      </c>
      <c r="G13" s="3">
        <v>43587959</v>
      </c>
    </row>
    <row r="14" spans="1:7" x14ac:dyDescent="0.45">
      <c r="A14" s="1" t="s">
        <v>86</v>
      </c>
      <c r="C14" s="1" t="s">
        <v>87</v>
      </c>
      <c r="E14" s="3">
        <v>38968</v>
      </c>
      <c r="G14" s="3">
        <v>116412</v>
      </c>
    </row>
    <row r="15" spans="1:7" ht="19.5" thickBot="1" x14ac:dyDescent="0.5">
      <c r="E15" s="7">
        <f>SUM(E8:E14)</f>
        <v>67915592</v>
      </c>
      <c r="G15" s="7">
        <f>SUM(G8:G14)</f>
        <v>111913324</v>
      </c>
    </row>
    <row r="16" spans="1:7" ht="19.5" thickTop="1" x14ac:dyDescent="0.45"/>
  </sheetData>
  <mergeCells count="3">
    <mergeCell ref="A4:G4"/>
    <mergeCell ref="A3:G3"/>
    <mergeCell ref="A2:G2"/>
  </mergeCells>
  <pageMargins left="0.7" right="0.7" top="0.75" bottom="0.75" header="0.3" footer="0.3"/>
  <pageSetup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view="pageBreakPreview" zoomScale="130" zoomScaleNormal="98" zoomScaleSheetLayoutView="130" workbookViewId="0">
      <selection activeCell="E9" sqref="E9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2" style="1" bestFit="1" customWidth="1"/>
    <col min="4" max="4" width="1" style="1" customWidth="1"/>
    <col min="5" max="5" width="16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" t="s">
        <v>0</v>
      </c>
      <c r="B2" s="2"/>
      <c r="C2" s="2"/>
      <c r="D2" s="2"/>
      <c r="E2" s="2"/>
    </row>
    <row r="3" spans="1:5" ht="30" x14ac:dyDescent="0.45">
      <c r="A3" s="2" t="s">
        <v>89</v>
      </c>
      <c r="B3" s="2"/>
      <c r="C3" s="2"/>
      <c r="D3" s="2"/>
      <c r="E3" s="2"/>
    </row>
    <row r="4" spans="1:5" ht="30" x14ac:dyDescent="0.45">
      <c r="A4" s="2" t="s">
        <v>2</v>
      </c>
      <c r="B4" s="2"/>
      <c r="C4" s="2"/>
      <c r="D4" s="2"/>
      <c r="E4" s="2"/>
    </row>
    <row r="6" spans="1:5" ht="30" x14ac:dyDescent="0.45">
      <c r="A6" s="9" t="s">
        <v>145</v>
      </c>
      <c r="C6" s="5" t="s">
        <v>91</v>
      </c>
      <c r="E6" s="5" t="s">
        <v>6</v>
      </c>
    </row>
    <row r="7" spans="1:5" x14ac:dyDescent="0.45">
      <c r="A7" s="1" t="s">
        <v>145</v>
      </c>
      <c r="C7" s="3">
        <v>362677609</v>
      </c>
      <c r="E7" s="3">
        <v>1961561866</v>
      </c>
    </row>
    <row r="8" spans="1:5" x14ac:dyDescent="0.45">
      <c r="A8" s="1" t="s">
        <v>146</v>
      </c>
      <c r="C8" s="3">
        <v>2806803</v>
      </c>
      <c r="E8" s="3">
        <v>165643379</v>
      </c>
    </row>
    <row r="9" spans="1:5" ht="19.5" thickBot="1" x14ac:dyDescent="0.5">
      <c r="A9" s="1" t="s">
        <v>98</v>
      </c>
      <c r="C9" s="7">
        <f>SUM(C7:C8)</f>
        <v>365484412</v>
      </c>
      <c r="E9" s="7">
        <f>SUM(E7:E8)</f>
        <v>2127205245</v>
      </c>
    </row>
    <row r="10" spans="1:5" ht="19.5" thickTop="1" x14ac:dyDescent="0.45"/>
  </sheetData>
  <mergeCells count="5">
    <mergeCell ref="E6"/>
    <mergeCell ref="A4:E4"/>
    <mergeCell ref="A3:E3"/>
    <mergeCell ref="A2:E2"/>
    <mergeCell ref="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2023-09-30T06:36:41Z</dcterms:created>
  <dcterms:modified xsi:type="dcterms:W3CDTF">2023-09-30T09:56:11Z</dcterms:modified>
</cp:coreProperties>
</file>