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nia\Desktop\"/>
    </mc:Choice>
  </mc:AlternateContent>
  <xr:revisionPtr revIDLastSave="0" documentId="13_ncr:1_{90E6D4B1-C8B0-4842-BD16-80EF1C51B274}" xr6:coauthVersionLast="47" xr6:coauthVersionMax="47" xr10:uidLastSave="{00000000-0000-0000-0000-000000000000}"/>
  <bookViews>
    <workbookView xWindow="-120" yWindow="-120" windowWidth="24240" windowHeight="13140" tabRatio="796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</workbook>
</file>

<file path=xl/calcChain.xml><?xml version="1.0" encoding="utf-8"?>
<calcChain xmlns="http://schemas.openxmlformats.org/spreadsheetml/2006/main">
  <c r="O57" i="11" l="1"/>
  <c r="O69" i="11" s="1"/>
  <c r="M40" i="11"/>
  <c r="Q52" i="9"/>
  <c r="Q34" i="9"/>
  <c r="Q45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8" i="8"/>
  <c r="Q12" i="8"/>
  <c r="Q23" i="8" s="1"/>
  <c r="W58" i="1"/>
  <c r="W60" i="1" s="1"/>
  <c r="G51" i="1"/>
  <c r="G60" i="1" s="1"/>
  <c r="E10" i="14"/>
  <c r="C10" i="14"/>
  <c r="E14" i="13"/>
  <c r="G14" i="13"/>
  <c r="C69" i="11"/>
  <c r="E69" i="11"/>
  <c r="G69" i="11"/>
  <c r="I69" i="11"/>
  <c r="K69" i="11"/>
  <c r="Q69" i="11"/>
  <c r="S69" i="11"/>
  <c r="U69" i="11"/>
  <c r="C30" i="10"/>
  <c r="E30" i="10"/>
  <c r="G30" i="10"/>
  <c r="I30" i="10"/>
  <c r="K30" i="10"/>
  <c r="M30" i="10"/>
  <c r="O30" i="10"/>
  <c r="Q30" i="10"/>
  <c r="C52" i="9"/>
  <c r="E52" i="9"/>
  <c r="G52" i="9"/>
  <c r="I52" i="9"/>
  <c r="K52" i="9"/>
  <c r="M52" i="9"/>
  <c r="O52" i="9"/>
  <c r="I23" i="8"/>
  <c r="K23" i="8"/>
  <c r="M23" i="8"/>
  <c r="O23" i="8"/>
  <c r="O14" i="7"/>
  <c r="M14" i="7"/>
  <c r="K14" i="7"/>
  <c r="I14" i="7"/>
  <c r="G14" i="7"/>
  <c r="E14" i="7"/>
  <c r="I17" i="6"/>
  <c r="K17" i="6"/>
  <c r="M17" i="6"/>
  <c r="O17" i="6"/>
  <c r="Q17" i="6"/>
  <c r="E60" i="1"/>
  <c r="C60" i="1"/>
  <c r="I60" i="1"/>
  <c r="K60" i="1"/>
  <c r="M60" i="1"/>
  <c r="O60" i="1"/>
  <c r="Q60" i="1"/>
  <c r="S60" i="1"/>
  <c r="U60" i="1"/>
  <c r="Y60" i="1"/>
  <c r="S23" i="8" l="1"/>
  <c r="M69" i="11"/>
</calcChain>
</file>

<file path=xl/sharedStrings.xml><?xml version="1.0" encoding="utf-8"?>
<sst xmlns="http://schemas.openxmlformats.org/spreadsheetml/2006/main" count="536" uniqueCount="145">
  <si>
    <t>صندوق سرمايه گذاري مشترک يکم سامان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</si>
  <si>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</si>
  <si>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</si>
  <si>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</si>
  <si>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</si>
  <si>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</si>
  <si>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</si>
  <si>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</si>
  <si>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</si>
  <si>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</si>
  <si>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</si>
  <si>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</si>
  <si>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</si>
  <si>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</si>
  <si>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</si>
  <si>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</si>
  <si>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بانک سامان</t>
  </si>
  <si>
    <t>بهمن  دیزل</t>
  </si>
  <si>
    <t>بیمه البرز</t>
  </si>
  <si>
    <t>بین المللی توسعه ص. معادن غدیر</t>
  </si>
  <si>
    <t>پتروشیمی پردیس</t>
  </si>
  <si>
    <t>پتروشیمی شازند</t>
  </si>
  <si>
    <t>پتروشیمی نوری</t>
  </si>
  <si>
    <t>پلی پروپیلن جم - جم پیلن</t>
  </si>
  <si>
    <t>پمپ‌ سازی‌ ایران‌</t>
  </si>
  <si>
    <t>پویا زرکان آق دره</t>
  </si>
  <si>
    <t>تامین سرمایه نوین</t>
  </si>
  <si>
    <t>تایدواترخاورمیانه</t>
  </si>
  <si>
    <t>توسعه حمل و نقل ریلی پارسیان</t>
  </si>
  <si>
    <t>توسعه‌معادن‌وفلزات‌</t>
  </si>
  <si>
    <t>تولیدات پتروشیمی قائد بصیر</t>
  </si>
  <si>
    <t>ح . سرمایه گذاری صبا تامین</t>
  </si>
  <si>
    <t>ح . سرمایه گذاری صدرتامین</t>
  </si>
  <si>
    <t>داروسازی‌ اکسیر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</si>
  <si>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</si>
  <si>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</si>
  <si>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</si>
  <si>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</si>
  <si>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</si>
  <si>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</si>
  <si>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</si>
  <si>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</si>
  <si>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</si>
  <si>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سیمان فارس و خوزستان</t>
  </si>
  <si>
    <t>سیمان‌ صوفیان‌</t>
  </si>
  <si>
    <t>سیمرغ</t>
  </si>
  <si>
    <t>شیمی‌ داروئی‌ داروپخش‌</t>
  </si>
  <si>
    <t>ص. معدنی کیمیای زنجان گستران</t>
  </si>
  <si>
    <t>صنایع شیمیایی کیمیاگران امروز</t>
  </si>
  <si>
    <t>صنعتی زر ماکارون</t>
  </si>
  <si>
    <t>فجر انرژی خلیج فارس</t>
  </si>
  <si>
    <t>فولاد مبارکه اصفهان</t>
  </si>
  <si>
    <t>قندهکمتان‌</t>
  </si>
  <si>
    <t>گروه انتخاب الکترونیک آرمان</t>
  </si>
  <si>
    <t>معدنی‌ املاح‌  ایران‌</t>
  </si>
  <si>
    <t>ملی‌ صنایع‌ مس‌ ایران‌</t>
  </si>
  <si>
    <t>نفت‌ بهران‌</t>
  </si>
  <si>
    <t>کاشی‌ الوند</t>
  </si>
  <si>
    <t>کویر تایر</t>
  </si>
  <si>
    <t>بیمه کوثر</t>
  </si>
  <si>
    <t>ح . بیمه کوثر</t>
  </si>
  <si>
    <t>پتروشیمی تندگویان</t>
  </si>
  <si>
    <t>سرمایه‌گذاری‌صندوق‌بازنشستگی‌</t>
  </si>
  <si>
    <t>کربن‌ ایران‌</t>
  </si>
  <si>
    <t>بین المللی ساروج بوشهر</t>
  </si>
  <si>
    <t>توسعه فن افزار توسن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</si>
  <si>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</si>
  <si>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</si>
  <si>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</si>
  <si>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</si>
  <si>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</si>
  <si>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</si>
  <si>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</si>
  <si>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</si>
  <si>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</si>
  <si>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زعفرانیه</t>
  </si>
  <si>
    <t>858-810-6000060-1</t>
  </si>
  <si>
    <t>سپرده کوتاه مدت</t>
  </si>
  <si>
    <t>1402/03/31</t>
  </si>
  <si>
    <t>858-40-6000060-1</t>
  </si>
  <si>
    <t>حساب جاری</t>
  </si>
  <si>
    <t>858-819-6000060-1</t>
  </si>
  <si>
    <t>بانک سامان ملاصدرا</t>
  </si>
  <si>
    <t>829-810-6000060-1</t>
  </si>
  <si>
    <t>بانک تجارت مطهری مهرداد</t>
  </si>
  <si>
    <t>279928784</t>
  </si>
  <si>
    <t>بانک صادرات فردوسی</t>
  </si>
  <si>
    <t>0217334601007</t>
  </si>
  <si>
    <t>بانک خاورمیانه مهستان</t>
  </si>
  <si>
    <t>1005-10-810-707074834</t>
  </si>
  <si>
    <t>بانک سامان سرو</t>
  </si>
  <si>
    <t>849-810-6000060-1</t>
  </si>
  <si>
    <t>849-40-6000060-1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</si>
  <si>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</si>
  <si>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</si>
  <si>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</si>
  <si>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</si>
  <si>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</si>
  <si>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</si>
  <si>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</si>
  <si>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</si>
  <si>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</si>
  <si>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</si>
  <si>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</si>
  <si>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</si>
  <si>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</si>
  <si>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</si>
  <si>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</si>
  <si>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</si>
  <si>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1402/04/26</t>
  </si>
  <si>
    <t>1402/04/27</t>
  </si>
  <si>
    <t>1402/05/02</t>
  </si>
  <si>
    <t>1402/05/17</t>
  </si>
  <si>
    <t>1402/04/14</t>
  </si>
  <si>
    <t>1402/04/28</t>
  </si>
  <si>
    <t>1402/05/03</t>
  </si>
  <si>
    <t>1402/05/07</t>
  </si>
  <si>
    <t>1402/05/14</t>
  </si>
  <si>
    <t>1402/05/01</t>
  </si>
  <si>
    <t>بهای فروش</t>
  </si>
  <si>
    <t>ارزش دفتری</t>
  </si>
  <si>
    <t>سود و زیان ناشی از تغییر قیمت</t>
  </si>
  <si>
    <t>سود و زیان ناشی از فروش</t>
  </si>
  <si>
    <t>کشاورزی و دامپروری فجر اصفهان</t>
  </si>
  <si>
    <t>کارخانجات‌تولیدی‌شیشه‌رازی‌</t>
  </si>
  <si>
    <t>گسترش نفت و گاز پارسیان</t>
  </si>
  <si>
    <t>پالایش نفت اصفهان</t>
  </si>
  <si>
    <t>سرمایه‌گذاری‌غدیر(هلدینگ‌</t>
  </si>
  <si>
    <t>تامین سرمایه کیمیا</t>
  </si>
  <si>
    <t>تولیدی مخازن گازطبیعی آسیاناما</t>
  </si>
  <si>
    <t>توسعه صنایع و معادن کوثر</t>
  </si>
  <si>
    <t>پخش رازی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</si>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</sst>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/>
    <xf numFmtId="3" fontId="1" fillId="0" borderId="2" xfId="0" applyNumberFormat="1" applyFont="1" applyBorder="1"/>
    <xf numFmtId="10" fontId="1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view="pageBreakPreview" zoomScale="85" zoomScaleNormal="85" zoomScaleSheetLayoutView="85" workbookViewId="0">
      <selection activeCell="O71" sqref="O71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.425781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23.85546875" style="1" bestFit="1" customWidth="1"/>
    <col min="8" max="8" width="1" style="1" customWidth="1"/>
    <col min="9" max="9" width="11.285156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2.285156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23.85546875" style="1" bestFit="1" customWidth="1"/>
    <col min="24" max="24" width="1" style="1" customWidth="1"/>
    <col min="25" max="25" width="24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6" spans="1:25" ht="30" x14ac:dyDescent="0.45">
      <c r="A6" s="7" t="s">
        <v>3</v>
      </c>
      <c r="C6" s="8" t="s">
        <v>4</v>
      </c>
      <c r="D6" s="8" t="s">
        <v>4</v>
      </c>
      <c r="E6" s="8" t="s">
        <v>4</v>
      </c>
      <c r="F6" s="8" t="s">
        <v>4</v>
      </c>
      <c r="G6" s="8" t="s">
        <v>4</v>
      </c>
      <c r="I6" s="8" t="s">
        <v>5</v>
      </c>
      <c r="J6" s="8" t="s">
        <v>5</v>
      </c>
      <c r="K6" s="8" t="s">
        <v>5</v>
      </c>
      <c r="L6" s="8" t="s">
        <v>5</v>
      </c>
      <c r="M6" s="8" t="s">
        <v>5</v>
      </c>
      <c r="N6" s="8" t="s">
        <v>5</v>
      </c>
      <c r="O6" s="8" t="s">
        <v>5</v>
      </c>
      <c r="Q6" s="8" t="s">
        <v>6</v>
      </c>
      <c r="R6" s="8" t="s">
        <v>6</v>
      </c>
      <c r="S6" s="8" t="s">
        <v>6</v>
      </c>
      <c r="T6" s="8" t="s">
        <v>6</v>
      </c>
      <c r="U6" s="8" t="s">
        <v>6</v>
      </c>
      <c r="V6" s="8" t="s">
        <v>6</v>
      </c>
      <c r="W6" s="8" t="s">
        <v>6</v>
      </c>
      <c r="X6" s="8" t="s">
        <v>6</v>
      </c>
      <c r="Y6" s="8" t="s">
        <v>6</v>
      </c>
    </row>
    <row r="7" spans="1:25" ht="30" x14ac:dyDescent="0.45">
      <c r="A7" s="7" t="s">
        <v>3</v>
      </c>
      <c r="C7" s="7" t="s">
        <v>7</v>
      </c>
      <c r="E7" s="7" t="s">
        <v>8</v>
      </c>
      <c r="G7" s="7" t="s">
        <v>9</v>
      </c>
      <c r="I7" s="8" t="s">
        <v>10</v>
      </c>
      <c r="J7" s="8" t="s">
        <v>10</v>
      </c>
      <c r="K7" s="8" t="s">
        <v>10</v>
      </c>
      <c r="M7" s="8" t="s">
        <v>11</v>
      </c>
      <c r="N7" s="8" t="s">
        <v>11</v>
      </c>
      <c r="O7" s="8" t="s">
        <v>11</v>
      </c>
      <c r="Q7" s="7" t="s">
        <v>7</v>
      </c>
      <c r="S7" s="7" t="s">
        <v>12</v>
      </c>
      <c r="U7" s="7" t="s">
        <v>8</v>
      </c>
      <c r="W7" s="7" t="s">
        <v>9</v>
      </c>
      <c r="Y7" s="9" t="s">
        <v>13</v>
      </c>
    </row>
    <row r="8" spans="1:25" ht="30" x14ac:dyDescent="0.45">
      <c r="A8" s="8" t="s">
        <v>3</v>
      </c>
      <c r="C8" s="8" t="s">
        <v>7</v>
      </c>
      <c r="E8" s="8" t="s">
        <v>8</v>
      </c>
      <c r="G8" s="8" t="s">
        <v>9</v>
      </c>
      <c r="I8" s="8" t="s">
        <v>7</v>
      </c>
      <c r="K8" s="8" t="s">
        <v>8</v>
      </c>
      <c r="M8" s="8" t="s">
        <v>7</v>
      </c>
      <c r="O8" s="8" t="s">
        <v>14</v>
      </c>
      <c r="Q8" s="8" t="s">
        <v>7</v>
      </c>
      <c r="S8" s="8" t="s">
        <v>12</v>
      </c>
      <c r="U8" s="8" t="s">
        <v>8</v>
      </c>
      <c r="W8" s="8" t="s">
        <v>9</v>
      </c>
      <c r="Y8" s="10" t="s">
        <v>13</v>
      </c>
    </row>
    <row r="9" spans="1:25" x14ac:dyDescent="0.45">
      <c r="A9" s="1" t="s">
        <v>15</v>
      </c>
      <c r="C9" s="2">
        <v>2000000</v>
      </c>
      <c r="E9" s="2">
        <v>11155342527</v>
      </c>
      <c r="G9" s="2">
        <v>10497168000</v>
      </c>
      <c r="I9" s="2">
        <v>0</v>
      </c>
      <c r="K9" s="2">
        <v>0</v>
      </c>
      <c r="M9" s="2">
        <v>0</v>
      </c>
      <c r="O9" s="2">
        <v>0</v>
      </c>
      <c r="Q9" s="2">
        <v>2857142</v>
      </c>
      <c r="S9" s="2">
        <v>3649</v>
      </c>
      <c r="U9" s="2">
        <v>11155342527</v>
      </c>
      <c r="W9" s="2">
        <v>10363678176.6099</v>
      </c>
      <c r="Y9" s="4">
        <v>5.1000000000000004E-3</v>
      </c>
    </row>
    <row r="10" spans="1:25" x14ac:dyDescent="0.45">
      <c r="A10" s="1" t="s">
        <v>16</v>
      </c>
      <c r="C10" s="2">
        <v>33849255</v>
      </c>
      <c r="E10" s="2">
        <v>91163687439</v>
      </c>
      <c r="G10" s="2">
        <v>113998922348.157</v>
      </c>
      <c r="I10" s="2">
        <v>0</v>
      </c>
      <c r="K10" s="2">
        <v>0</v>
      </c>
      <c r="M10" s="2">
        <v>0</v>
      </c>
      <c r="O10" s="2">
        <v>0</v>
      </c>
      <c r="Q10" s="2">
        <v>33849255</v>
      </c>
      <c r="S10" s="2">
        <v>2949</v>
      </c>
      <c r="U10" s="2">
        <v>91163687439</v>
      </c>
      <c r="W10" s="2">
        <v>99227515349.679703</v>
      </c>
      <c r="Y10" s="4">
        <v>4.9099999999999998E-2</v>
      </c>
    </row>
    <row r="11" spans="1:25" x14ac:dyDescent="0.45">
      <c r="A11" s="1" t="s">
        <v>17</v>
      </c>
      <c r="C11" s="2">
        <v>7679183</v>
      </c>
      <c r="E11" s="2">
        <v>43999915558</v>
      </c>
      <c r="G11" s="2">
        <v>44655927387.727501</v>
      </c>
      <c r="I11" s="2">
        <v>0</v>
      </c>
      <c r="K11" s="2">
        <v>0</v>
      </c>
      <c r="M11" s="2">
        <v>0</v>
      </c>
      <c r="O11" s="2">
        <v>0</v>
      </c>
      <c r="Q11" s="2">
        <v>8278845</v>
      </c>
      <c r="S11" s="2">
        <v>4394</v>
      </c>
      <c r="U11" s="2">
        <v>43999915558</v>
      </c>
      <c r="W11" s="2">
        <v>36160800322.666496</v>
      </c>
      <c r="Y11" s="4">
        <v>1.7899999999999999E-2</v>
      </c>
    </row>
    <row r="12" spans="1:25" x14ac:dyDescent="0.45">
      <c r="A12" s="1" t="s">
        <v>18</v>
      </c>
      <c r="C12" s="2">
        <v>6300000</v>
      </c>
      <c r="E12" s="2">
        <v>20709003373</v>
      </c>
      <c r="G12" s="2">
        <v>17441104275</v>
      </c>
      <c r="I12" s="2">
        <v>0</v>
      </c>
      <c r="K12" s="2">
        <v>0</v>
      </c>
      <c r="M12" s="2">
        <v>-6300000</v>
      </c>
      <c r="O12" s="2">
        <v>19229940416</v>
      </c>
      <c r="Q12" s="2">
        <v>0</v>
      </c>
      <c r="S12" s="2">
        <v>0</v>
      </c>
      <c r="U12" s="2">
        <v>0</v>
      </c>
      <c r="W12" s="2">
        <v>0</v>
      </c>
      <c r="Y12" s="4">
        <v>0</v>
      </c>
    </row>
    <row r="13" spans="1:25" x14ac:dyDescent="0.45">
      <c r="A13" s="1" t="s">
        <v>19</v>
      </c>
      <c r="C13" s="2">
        <v>1894221</v>
      </c>
      <c r="E13" s="2">
        <v>48793493941</v>
      </c>
      <c r="G13" s="2">
        <v>48787244476.6455</v>
      </c>
      <c r="I13" s="2">
        <v>0</v>
      </c>
      <c r="K13" s="2">
        <v>0</v>
      </c>
      <c r="M13" s="2">
        <v>0</v>
      </c>
      <c r="O13" s="2">
        <v>0</v>
      </c>
      <c r="Q13" s="2">
        <v>3928204</v>
      </c>
      <c r="S13" s="2">
        <v>13470</v>
      </c>
      <c r="U13" s="2">
        <v>48793493941</v>
      </c>
      <c r="W13" s="2">
        <v>52598076078.113998</v>
      </c>
      <c r="Y13" s="4">
        <v>2.5999999999999999E-2</v>
      </c>
    </row>
    <row r="14" spans="1:25" x14ac:dyDescent="0.45">
      <c r="A14" s="1" t="s">
        <v>20</v>
      </c>
      <c r="C14" s="2">
        <v>400000</v>
      </c>
      <c r="E14" s="2">
        <v>58885595159</v>
      </c>
      <c r="G14" s="2">
        <v>53992819800</v>
      </c>
      <c r="I14" s="2">
        <v>0</v>
      </c>
      <c r="K14" s="2">
        <v>0</v>
      </c>
      <c r="M14" s="2">
        <v>0</v>
      </c>
      <c r="O14" s="2">
        <v>0</v>
      </c>
      <c r="Q14" s="2">
        <v>400000</v>
      </c>
      <c r="S14" s="2">
        <v>140680</v>
      </c>
      <c r="U14" s="2">
        <v>58885595159</v>
      </c>
      <c r="W14" s="2">
        <v>55937181600</v>
      </c>
      <c r="Y14" s="4">
        <v>2.7699999999999999E-2</v>
      </c>
    </row>
    <row r="15" spans="1:25" x14ac:dyDescent="0.45">
      <c r="A15" s="1" t="s">
        <v>21</v>
      </c>
      <c r="C15" s="2">
        <v>800000</v>
      </c>
      <c r="E15" s="2">
        <v>29485787096</v>
      </c>
      <c r="G15" s="2">
        <v>27197208000</v>
      </c>
      <c r="I15" s="2">
        <v>870000</v>
      </c>
      <c r="K15" s="2">
        <v>27920164050</v>
      </c>
      <c r="M15" s="2">
        <v>0</v>
      </c>
      <c r="O15" s="2">
        <v>0</v>
      </c>
      <c r="Q15" s="2">
        <v>1670000</v>
      </c>
      <c r="S15" s="2">
        <v>30390</v>
      </c>
      <c r="U15" s="2">
        <v>57405951146</v>
      </c>
      <c r="W15" s="2">
        <v>50449329765</v>
      </c>
      <c r="Y15" s="4">
        <v>2.4899999999999999E-2</v>
      </c>
    </row>
    <row r="16" spans="1:25" x14ac:dyDescent="0.45">
      <c r="A16" s="1" t="s">
        <v>22</v>
      </c>
      <c r="C16" s="2">
        <v>360000</v>
      </c>
      <c r="E16" s="2">
        <v>50205347254</v>
      </c>
      <c r="G16" s="2">
        <v>39414480120</v>
      </c>
      <c r="I16" s="2">
        <v>0</v>
      </c>
      <c r="K16" s="2">
        <v>0</v>
      </c>
      <c r="M16" s="2">
        <v>0</v>
      </c>
      <c r="O16" s="2">
        <v>0</v>
      </c>
      <c r="Q16" s="2">
        <v>360000</v>
      </c>
      <c r="S16" s="2">
        <v>119480</v>
      </c>
      <c r="U16" s="2">
        <v>50205347254</v>
      </c>
      <c r="W16" s="2">
        <v>42756873840</v>
      </c>
      <c r="Y16" s="4">
        <v>2.1100000000000001E-2</v>
      </c>
    </row>
    <row r="17" spans="1:25" x14ac:dyDescent="0.45">
      <c r="A17" s="1" t="s">
        <v>23</v>
      </c>
      <c r="C17" s="2">
        <v>300000</v>
      </c>
      <c r="E17" s="2">
        <v>42314278549</v>
      </c>
      <c r="G17" s="2">
        <v>50902318350</v>
      </c>
      <c r="I17" s="2">
        <v>0</v>
      </c>
      <c r="K17" s="2">
        <v>0</v>
      </c>
      <c r="M17" s="2">
        <v>0</v>
      </c>
      <c r="O17" s="2">
        <v>0</v>
      </c>
      <c r="Q17" s="2">
        <v>300000</v>
      </c>
      <c r="S17" s="2">
        <v>179160</v>
      </c>
      <c r="U17" s="2">
        <v>42314278549</v>
      </c>
      <c r="W17" s="2">
        <v>53428199400</v>
      </c>
      <c r="Y17" s="4">
        <v>2.64E-2</v>
      </c>
    </row>
    <row r="18" spans="1:25" x14ac:dyDescent="0.45">
      <c r="A18" s="1" t="s">
        <v>24</v>
      </c>
      <c r="C18" s="2">
        <v>258936</v>
      </c>
      <c r="E18" s="2">
        <v>4403976611</v>
      </c>
      <c r="G18" s="2">
        <v>3567499284.888</v>
      </c>
      <c r="I18" s="2">
        <v>0</v>
      </c>
      <c r="K18" s="2">
        <v>0</v>
      </c>
      <c r="M18" s="2">
        <v>-258936</v>
      </c>
      <c r="O18" s="2">
        <v>3349067932</v>
      </c>
      <c r="Q18" s="2">
        <v>0</v>
      </c>
      <c r="S18" s="2">
        <v>0</v>
      </c>
      <c r="U18" s="2">
        <v>0</v>
      </c>
      <c r="W18" s="2">
        <v>0</v>
      </c>
      <c r="Y18" s="4">
        <v>0</v>
      </c>
    </row>
    <row r="19" spans="1:25" x14ac:dyDescent="0.45">
      <c r="A19" s="1" t="s">
        <v>25</v>
      </c>
      <c r="C19" s="2">
        <v>1107365</v>
      </c>
      <c r="E19" s="2">
        <v>49453690349</v>
      </c>
      <c r="G19" s="2">
        <v>41664378346.762497</v>
      </c>
      <c r="I19" s="2">
        <v>0</v>
      </c>
      <c r="K19" s="2">
        <v>0</v>
      </c>
      <c r="M19" s="2">
        <v>0</v>
      </c>
      <c r="O19" s="2">
        <v>0</v>
      </c>
      <c r="Q19" s="2">
        <v>1107365</v>
      </c>
      <c r="S19" s="2">
        <v>39000</v>
      </c>
      <c r="U19" s="2">
        <v>49453690349</v>
      </c>
      <c r="W19" s="2">
        <v>42930270951.75</v>
      </c>
      <c r="Y19" s="4">
        <v>2.12E-2</v>
      </c>
    </row>
    <row r="20" spans="1:25" x14ac:dyDescent="0.45">
      <c r="A20" s="1" t="s">
        <v>26</v>
      </c>
      <c r="C20" s="2">
        <v>12274500</v>
      </c>
      <c r="E20" s="2">
        <v>48273919871</v>
      </c>
      <c r="G20" s="2">
        <v>50221237040.099998</v>
      </c>
      <c r="I20" s="2">
        <v>0</v>
      </c>
      <c r="K20" s="2">
        <v>0</v>
      </c>
      <c r="M20" s="2">
        <v>0</v>
      </c>
      <c r="O20" s="2">
        <v>0</v>
      </c>
      <c r="Q20" s="2">
        <v>12274500</v>
      </c>
      <c r="S20" s="2">
        <v>4043</v>
      </c>
      <c r="U20" s="2">
        <v>48273919871</v>
      </c>
      <c r="W20" s="2">
        <v>49330529969.175003</v>
      </c>
      <c r="Y20" s="4">
        <v>2.4400000000000002E-2</v>
      </c>
    </row>
    <row r="21" spans="1:25" x14ac:dyDescent="0.45">
      <c r="A21" s="1" t="s">
        <v>27</v>
      </c>
      <c r="C21" s="2">
        <v>3000000</v>
      </c>
      <c r="E21" s="2">
        <v>21837613557</v>
      </c>
      <c r="G21" s="2">
        <v>19383975000</v>
      </c>
      <c r="I21" s="2">
        <v>0</v>
      </c>
      <c r="K21" s="2">
        <v>0</v>
      </c>
      <c r="M21" s="2">
        <v>0</v>
      </c>
      <c r="O21" s="2">
        <v>0</v>
      </c>
      <c r="Q21" s="2">
        <v>3000000</v>
      </c>
      <c r="S21" s="2">
        <v>6760</v>
      </c>
      <c r="U21" s="2">
        <v>21837613557</v>
      </c>
      <c r="W21" s="2">
        <v>20159334000</v>
      </c>
      <c r="Y21" s="4">
        <v>0.01</v>
      </c>
    </row>
    <row r="22" spans="1:25" x14ac:dyDescent="0.45">
      <c r="A22" s="1" t="s">
        <v>28</v>
      </c>
      <c r="C22" s="2">
        <v>270000</v>
      </c>
      <c r="E22" s="2">
        <v>19388745071</v>
      </c>
      <c r="G22" s="2">
        <v>17848167750</v>
      </c>
      <c r="I22" s="2">
        <v>0</v>
      </c>
      <c r="K22" s="2">
        <v>0</v>
      </c>
      <c r="M22" s="2">
        <v>0</v>
      </c>
      <c r="O22" s="2">
        <v>0</v>
      </c>
      <c r="Q22" s="2">
        <v>270000</v>
      </c>
      <c r="S22" s="2">
        <v>62900</v>
      </c>
      <c r="U22" s="2">
        <v>19388745071</v>
      </c>
      <c r="W22" s="2">
        <v>16881951150</v>
      </c>
      <c r="Y22" s="4">
        <v>8.3000000000000001E-3</v>
      </c>
    </row>
    <row r="23" spans="1:25" x14ac:dyDescent="0.45">
      <c r="A23" s="1" t="s">
        <v>29</v>
      </c>
      <c r="C23" s="2">
        <v>1</v>
      </c>
      <c r="E23" s="2">
        <v>5547</v>
      </c>
      <c r="G23" s="2">
        <v>5029.893</v>
      </c>
      <c r="I23" s="2">
        <v>0</v>
      </c>
      <c r="K23" s="2">
        <v>0</v>
      </c>
      <c r="M23" s="2">
        <v>0</v>
      </c>
      <c r="O23" s="2">
        <v>0</v>
      </c>
      <c r="Q23" s="2">
        <v>1</v>
      </c>
      <c r="S23" s="2">
        <v>4446</v>
      </c>
      <c r="U23" s="2">
        <v>5547</v>
      </c>
      <c r="W23" s="2">
        <v>4419.5463</v>
      </c>
      <c r="Y23" s="4">
        <v>0</v>
      </c>
    </row>
    <row r="24" spans="1:25" x14ac:dyDescent="0.45">
      <c r="A24" s="1" t="s">
        <v>30</v>
      </c>
      <c r="C24" s="2">
        <v>1000000</v>
      </c>
      <c r="E24" s="2">
        <v>30462858416</v>
      </c>
      <c r="G24" s="2">
        <v>27982507500</v>
      </c>
      <c r="I24" s="2">
        <v>1009078</v>
      </c>
      <c r="K24" s="2">
        <v>29858535069</v>
      </c>
      <c r="M24" s="2">
        <v>0</v>
      </c>
      <c r="O24" s="2">
        <v>0</v>
      </c>
      <c r="Q24" s="2">
        <v>2009078</v>
      </c>
      <c r="S24" s="2">
        <v>27950</v>
      </c>
      <c r="U24" s="2">
        <v>60321393485</v>
      </c>
      <c r="W24" s="2">
        <v>55819615405.904999</v>
      </c>
      <c r="Y24" s="4">
        <v>2.76E-2</v>
      </c>
    </row>
    <row r="25" spans="1:25" x14ac:dyDescent="0.45">
      <c r="A25" s="1" t="s">
        <v>31</v>
      </c>
      <c r="C25" s="2">
        <v>2616585</v>
      </c>
      <c r="E25" s="2">
        <v>7583348102</v>
      </c>
      <c r="G25" s="2">
        <v>4473748069.1099997</v>
      </c>
      <c r="I25" s="2">
        <v>0</v>
      </c>
      <c r="K25" s="2">
        <v>0</v>
      </c>
      <c r="M25" s="2">
        <v>0</v>
      </c>
      <c r="O25" s="2">
        <v>0</v>
      </c>
      <c r="Q25" s="2">
        <v>2616585</v>
      </c>
      <c r="S25" s="2">
        <v>1797</v>
      </c>
      <c r="U25" s="2">
        <v>7583348102</v>
      </c>
      <c r="W25" s="2">
        <v>4674026325.6922503</v>
      </c>
      <c r="Y25" s="4">
        <v>2.3E-3</v>
      </c>
    </row>
    <row r="26" spans="1:25" x14ac:dyDescent="0.45">
      <c r="A26" s="1" t="s">
        <v>32</v>
      </c>
      <c r="C26" s="2">
        <v>8258064</v>
      </c>
      <c r="E26" s="2">
        <v>34062317908</v>
      </c>
      <c r="G26" s="2">
        <v>44656571144.447998</v>
      </c>
      <c r="I26" s="2">
        <v>0</v>
      </c>
      <c r="K26" s="2">
        <v>0</v>
      </c>
      <c r="M26" s="2">
        <v>0</v>
      </c>
      <c r="O26" s="2">
        <v>0</v>
      </c>
      <c r="Q26" s="2">
        <v>0</v>
      </c>
      <c r="S26" s="2">
        <v>0</v>
      </c>
      <c r="U26" s="2">
        <v>0</v>
      </c>
      <c r="W26" s="2">
        <v>0</v>
      </c>
      <c r="Y26" s="4">
        <v>0</v>
      </c>
    </row>
    <row r="27" spans="1:25" x14ac:dyDescent="0.45">
      <c r="A27" s="1" t="s">
        <v>33</v>
      </c>
      <c r="C27" s="2">
        <v>725000</v>
      </c>
      <c r="E27" s="2">
        <v>20203475406</v>
      </c>
      <c r="G27" s="2">
        <v>21462036525</v>
      </c>
      <c r="I27" s="2">
        <v>0</v>
      </c>
      <c r="K27" s="2">
        <v>0</v>
      </c>
      <c r="M27" s="2">
        <v>0</v>
      </c>
      <c r="O27" s="2">
        <v>0</v>
      </c>
      <c r="Q27" s="2">
        <v>725000</v>
      </c>
      <c r="S27" s="2">
        <v>27000</v>
      </c>
      <c r="U27" s="2">
        <v>20203475406</v>
      </c>
      <c r="W27" s="2">
        <v>19458528750</v>
      </c>
      <c r="Y27" s="4">
        <v>9.5999999999999992E-3</v>
      </c>
    </row>
    <row r="28" spans="1:25" x14ac:dyDescent="0.45">
      <c r="A28" s="1" t="s">
        <v>34</v>
      </c>
      <c r="C28" s="2">
        <v>4234355</v>
      </c>
      <c r="E28" s="2">
        <v>51506738719</v>
      </c>
      <c r="G28" s="2">
        <v>66462645680.572502</v>
      </c>
      <c r="I28" s="2">
        <v>0</v>
      </c>
      <c r="K28" s="2">
        <v>0</v>
      </c>
      <c r="M28" s="2">
        <v>-4234355</v>
      </c>
      <c r="O28" s="2">
        <v>79049160457</v>
      </c>
      <c r="Q28" s="2">
        <v>0</v>
      </c>
      <c r="S28" s="2">
        <v>0</v>
      </c>
      <c r="U28" s="2">
        <v>0</v>
      </c>
      <c r="W28" s="2">
        <v>0</v>
      </c>
      <c r="Y28" s="4">
        <v>0</v>
      </c>
    </row>
    <row r="29" spans="1:25" x14ac:dyDescent="0.45">
      <c r="A29" s="1" t="s">
        <v>35</v>
      </c>
      <c r="C29" s="2">
        <v>14000000</v>
      </c>
      <c r="E29" s="2">
        <v>50474796962</v>
      </c>
      <c r="G29" s="2">
        <v>32926912200</v>
      </c>
      <c r="I29" s="2">
        <v>0</v>
      </c>
      <c r="K29" s="2">
        <v>0</v>
      </c>
      <c r="M29" s="2">
        <v>0</v>
      </c>
      <c r="O29" s="2">
        <v>0</v>
      </c>
      <c r="Q29" s="2">
        <v>14000000</v>
      </c>
      <c r="S29" s="2">
        <v>2154</v>
      </c>
      <c r="U29" s="2">
        <v>50474796962</v>
      </c>
      <c r="W29" s="2">
        <v>29976571800</v>
      </c>
      <c r="Y29" s="4">
        <v>1.4800000000000001E-2</v>
      </c>
    </row>
    <row r="30" spans="1:25" x14ac:dyDescent="0.45">
      <c r="A30" s="1" t="s">
        <v>36</v>
      </c>
      <c r="C30" s="2">
        <v>10115901</v>
      </c>
      <c r="E30" s="2">
        <v>14990570096</v>
      </c>
      <c r="G30" s="2">
        <v>11905962284.635201</v>
      </c>
      <c r="I30" s="2">
        <v>0</v>
      </c>
      <c r="K30" s="2">
        <v>0</v>
      </c>
      <c r="M30" s="2">
        <v>0</v>
      </c>
      <c r="O30" s="2">
        <v>0</v>
      </c>
      <c r="Q30" s="2">
        <v>10115901</v>
      </c>
      <c r="S30" s="2">
        <v>1158</v>
      </c>
      <c r="U30" s="2">
        <v>14990570096</v>
      </c>
      <c r="W30" s="2">
        <v>11644513788.519899</v>
      </c>
      <c r="Y30" s="4">
        <v>5.7999999999999996E-3</v>
      </c>
    </row>
    <row r="31" spans="1:25" x14ac:dyDescent="0.45">
      <c r="A31" s="1" t="s">
        <v>37</v>
      </c>
      <c r="C31" s="2">
        <v>653648</v>
      </c>
      <c r="E31" s="2">
        <v>22922672282</v>
      </c>
      <c r="G31" s="2">
        <v>22670084336.616001</v>
      </c>
      <c r="I31" s="2">
        <v>0</v>
      </c>
      <c r="K31" s="2">
        <v>0</v>
      </c>
      <c r="M31" s="2">
        <v>0</v>
      </c>
      <c r="O31" s="2">
        <v>0</v>
      </c>
      <c r="Q31" s="2">
        <v>653648</v>
      </c>
      <c r="S31" s="2">
        <v>35170</v>
      </c>
      <c r="U31" s="2">
        <v>22922672282</v>
      </c>
      <c r="W31" s="2">
        <v>22852016799.048</v>
      </c>
      <c r="Y31" s="4">
        <v>1.1299999999999999E-2</v>
      </c>
    </row>
    <row r="32" spans="1:25" x14ac:dyDescent="0.45">
      <c r="A32" s="1" t="s">
        <v>38</v>
      </c>
      <c r="C32" s="2">
        <v>11061022</v>
      </c>
      <c r="E32" s="2">
        <v>43117915484</v>
      </c>
      <c r="G32" s="2">
        <v>35492534390.854797</v>
      </c>
      <c r="I32" s="2">
        <v>0</v>
      </c>
      <c r="K32" s="2">
        <v>0</v>
      </c>
      <c r="M32" s="2">
        <v>0</v>
      </c>
      <c r="O32" s="2">
        <v>0</v>
      </c>
      <c r="Q32" s="2">
        <v>11061022</v>
      </c>
      <c r="S32" s="2">
        <v>3565</v>
      </c>
      <c r="U32" s="2">
        <v>43117915484</v>
      </c>
      <c r="W32" s="2">
        <v>39197919796.591499</v>
      </c>
      <c r="Y32" s="4">
        <v>1.9400000000000001E-2</v>
      </c>
    </row>
    <row r="33" spans="1:25" x14ac:dyDescent="0.45">
      <c r="A33" s="1" t="s">
        <v>39</v>
      </c>
      <c r="C33" s="2">
        <v>19612903</v>
      </c>
      <c r="E33" s="2">
        <v>100510915551</v>
      </c>
      <c r="G33" s="2">
        <v>161233625498.53</v>
      </c>
      <c r="I33" s="2">
        <v>0</v>
      </c>
      <c r="K33" s="2">
        <v>0</v>
      </c>
      <c r="M33" s="2">
        <v>0</v>
      </c>
      <c r="O33" s="2">
        <v>0</v>
      </c>
      <c r="Q33" s="2">
        <v>27870967</v>
      </c>
      <c r="S33" s="2">
        <v>8680</v>
      </c>
      <c r="U33" s="2">
        <v>142831297459</v>
      </c>
      <c r="W33" s="2">
        <v>240480569598.31799</v>
      </c>
      <c r="Y33" s="4">
        <v>0.11890000000000001</v>
      </c>
    </row>
    <row r="34" spans="1:25" x14ac:dyDescent="0.45">
      <c r="A34" s="1" t="s">
        <v>40</v>
      </c>
      <c r="C34" s="2">
        <v>4664026</v>
      </c>
      <c r="E34" s="2">
        <v>54238258048</v>
      </c>
      <c r="G34" s="2">
        <v>53827153275.932999</v>
      </c>
      <c r="I34" s="2">
        <v>0</v>
      </c>
      <c r="K34" s="2">
        <v>0</v>
      </c>
      <c r="M34" s="2">
        <v>0</v>
      </c>
      <c r="O34" s="2">
        <v>0</v>
      </c>
      <c r="Q34" s="2">
        <v>4664026</v>
      </c>
      <c r="S34" s="2">
        <v>9270</v>
      </c>
      <c r="U34" s="2">
        <v>54238258048</v>
      </c>
      <c r="W34" s="2">
        <v>42978269669.931</v>
      </c>
      <c r="Y34" s="4">
        <v>2.12E-2</v>
      </c>
    </row>
    <row r="35" spans="1:25" x14ac:dyDescent="0.45">
      <c r="A35" s="1" t="s">
        <v>41</v>
      </c>
      <c r="C35" s="2">
        <v>830027</v>
      </c>
      <c r="E35" s="2">
        <v>10577931894</v>
      </c>
      <c r="G35" s="2">
        <v>10577632510.466999</v>
      </c>
      <c r="I35" s="2">
        <v>0</v>
      </c>
      <c r="K35" s="2">
        <v>0</v>
      </c>
      <c r="M35" s="2">
        <v>0</v>
      </c>
      <c r="O35" s="2">
        <v>0</v>
      </c>
      <c r="Q35" s="2">
        <v>830027</v>
      </c>
      <c r="S35" s="2">
        <v>12180</v>
      </c>
      <c r="U35" s="2">
        <v>10577931894</v>
      </c>
      <c r="W35" s="2">
        <v>10049575973.283001</v>
      </c>
      <c r="Y35" s="4">
        <v>5.0000000000000001E-3</v>
      </c>
    </row>
    <row r="36" spans="1:25" x14ac:dyDescent="0.45">
      <c r="A36" s="1" t="s">
        <v>42</v>
      </c>
      <c r="C36" s="2">
        <v>1979252</v>
      </c>
      <c r="E36" s="2">
        <v>13477555219</v>
      </c>
      <c r="G36" s="2">
        <v>14264197016.85</v>
      </c>
      <c r="I36" s="2">
        <v>0</v>
      </c>
      <c r="K36" s="2">
        <v>0</v>
      </c>
      <c r="M36" s="2">
        <v>0</v>
      </c>
      <c r="O36" s="2">
        <v>0</v>
      </c>
      <c r="Q36" s="2">
        <v>1979252</v>
      </c>
      <c r="S36" s="2">
        <v>6950</v>
      </c>
      <c r="U36" s="2">
        <v>13477555219</v>
      </c>
      <c r="W36" s="2">
        <v>13673954381.67</v>
      </c>
      <c r="Y36" s="4">
        <v>6.7999999999999996E-3</v>
      </c>
    </row>
    <row r="37" spans="1:25" x14ac:dyDescent="0.45">
      <c r="A37" s="1" t="s">
        <v>43</v>
      </c>
      <c r="C37" s="2">
        <v>250000</v>
      </c>
      <c r="E37" s="2">
        <v>10130780356</v>
      </c>
      <c r="G37" s="2">
        <v>8240674500</v>
      </c>
      <c r="I37" s="2">
        <v>0</v>
      </c>
      <c r="K37" s="2">
        <v>0</v>
      </c>
      <c r="M37" s="2">
        <v>-250000</v>
      </c>
      <c r="O37" s="2">
        <v>7941347541</v>
      </c>
      <c r="Q37" s="2">
        <v>0</v>
      </c>
      <c r="S37" s="2">
        <v>0</v>
      </c>
      <c r="U37" s="2">
        <v>0</v>
      </c>
      <c r="W37" s="2">
        <v>0</v>
      </c>
      <c r="Y37" s="4">
        <v>0</v>
      </c>
    </row>
    <row r="38" spans="1:25" x14ac:dyDescent="0.45">
      <c r="A38" s="1" t="s">
        <v>44</v>
      </c>
      <c r="C38" s="2">
        <v>2518426</v>
      </c>
      <c r="E38" s="2">
        <v>57397775769</v>
      </c>
      <c r="G38" s="2">
        <v>72474627525.434998</v>
      </c>
      <c r="I38" s="2">
        <v>0</v>
      </c>
      <c r="K38" s="2">
        <v>0</v>
      </c>
      <c r="M38" s="2">
        <v>-1558426</v>
      </c>
      <c r="O38" s="2">
        <v>45211689230</v>
      </c>
      <c r="Q38" s="2">
        <v>960000</v>
      </c>
      <c r="S38" s="2">
        <v>26780</v>
      </c>
      <c r="U38" s="2">
        <v>21879485330</v>
      </c>
      <c r="W38" s="2">
        <v>25555832640</v>
      </c>
      <c r="Y38" s="4">
        <v>1.26E-2</v>
      </c>
    </row>
    <row r="39" spans="1:25" x14ac:dyDescent="0.45">
      <c r="A39" s="1" t="s">
        <v>45</v>
      </c>
      <c r="C39" s="2">
        <v>1000000</v>
      </c>
      <c r="E39" s="2">
        <v>29461649709</v>
      </c>
      <c r="G39" s="2">
        <v>26561016000</v>
      </c>
      <c r="I39" s="2">
        <v>0</v>
      </c>
      <c r="K39" s="2">
        <v>0</v>
      </c>
      <c r="M39" s="2">
        <v>0</v>
      </c>
      <c r="O39" s="2">
        <v>0</v>
      </c>
      <c r="Q39" s="2">
        <v>1000000</v>
      </c>
      <c r="S39" s="2">
        <v>26490</v>
      </c>
      <c r="U39" s="2">
        <v>29461649709</v>
      </c>
      <c r="W39" s="2">
        <v>26332384500</v>
      </c>
      <c r="Y39" s="4">
        <v>1.2999999999999999E-2</v>
      </c>
    </row>
    <row r="40" spans="1:25" x14ac:dyDescent="0.45">
      <c r="A40" s="1" t="s">
        <v>46</v>
      </c>
      <c r="C40" s="2">
        <v>1200000</v>
      </c>
      <c r="E40" s="2">
        <v>30856608280</v>
      </c>
      <c r="G40" s="2">
        <v>36787802400</v>
      </c>
      <c r="I40" s="2">
        <v>0</v>
      </c>
      <c r="K40" s="2">
        <v>0</v>
      </c>
      <c r="M40" s="2">
        <v>0</v>
      </c>
      <c r="O40" s="2">
        <v>0</v>
      </c>
      <c r="Q40" s="2">
        <v>1200000</v>
      </c>
      <c r="S40" s="2">
        <v>26970</v>
      </c>
      <c r="U40" s="2">
        <v>30856608280</v>
      </c>
      <c r="W40" s="2">
        <v>32171434200</v>
      </c>
      <c r="Y40" s="4">
        <v>1.5900000000000001E-2</v>
      </c>
    </row>
    <row r="41" spans="1:25" x14ac:dyDescent="0.45">
      <c r="A41" s="1" t="s">
        <v>47</v>
      </c>
      <c r="C41" s="2">
        <v>1000000</v>
      </c>
      <c r="E41" s="2">
        <v>7188243400</v>
      </c>
      <c r="G41" s="2">
        <v>6391741500</v>
      </c>
      <c r="I41" s="2">
        <v>0</v>
      </c>
      <c r="K41" s="2">
        <v>0</v>
      </c>
      <c r="M41" s="2">
        <v>0</v>
      </c>
      <c r="O41" s="2">
        <v>0</v>
      </c>
      <c r="Q41" s="2">
        <v>1000000</v>
      </c>
      <c r="S41" s="2">
        <v>5980</v>
      </c>
      <c r="U41" s="2">
        <v>7188243400</v>
      </c>
      <c r="W41" s="2">
        <v>5944419000</v>
      </c>
      <c r="Y41" s="4">
        <v>2.8999999999999998E-3</v>
      </c>
    </row>
    <row r="42" spans="1:25" x14ac:dyDescent="0.45">
      <c r="A42" s="1" t="s">
        <v>48</v>
      </c>
      <c r="C42" s="2">
        <v>8493333</v>
      </c>
      <c r="E42" s="2">
        <v>67342233957</v>
      </c>
      <c r="G42" s="2">
        <v>76745030808.028503</v>
      </c>
      <c r="I42" s="2">
        <v>0</v>
      </c>
      <c r="K42" s="2">
        <v>0</v>
      </c>
      <c r="M42" s="2">
        <v>-3200000</v>
      </c>
      <c r="O42" s="2">
        <v>29901024000</v>
      </c>
      <c r="Q42" s="2">
        <v>5293333</v>
      </c>
      <c r="S42" s="2">
        <v>8720</v>
      </c>
      <c r="U42" s="2">
        <v>41969962711</v>
      </c>
      <c r="W42" s="2">
        <v>45883224470.627998</v>
      </c>
      <c r="Y42" s="4">
        <v>2.2700000000000001E-2</v>
      </c>
    </row>
    <row r="43" spans="1:25" x14ac:dyDescent="0.45">
      <c r="A43" s="1" t="s">
        <v>49</v>
      </c>
      <c r="C43" s="2">
        <v>4764089</v>
      </c>
      <c r="E43" s="2">
        <v>20029064018</v>
      </c>
      <c r="G43" s="2">
        <v>17347025401.858299</v>
      </c>
      <c r="I43" s="2">
        <v>0</v>
      </c>
      <c r="K43" s="2">
        <v>0</v>
      </c>
      <c r="M43" s="2">
        <v>0</v>
      </c>
      <c r="O43" s="2">
        <v>0</v>
      </c>
      <c r="Q43" s="2">
        <v>4764089</v>
      </c>
      <c r="S43" s="2">
        <v>3302</v>
      </c>
      <c r="U43" s="2">
        <v>20029064018</v>
      </c>
      <c r="W43" s="2">
        <v>15637422297.825899</v>
      </c>
      <c r="Y43" s="4">
        <v>7.7000000000000002E-3</v>
      </c>
    </row>
    <row r="44" spans="1:25" x14ac:dyDescent="0.45">
      <c r="A44" s="1" t="s">
        <v>50</v>
      </c>
      <c r="C44" s="2">
        <v>1717452</v>
      </c>
      <c r="E44" s="2">
        <v>31686914670</v>
      </c>
      <c r="G44" s="2">
        <v>37081104248.232002</v>
      </c>
      <c r="I44" s="2">
        <v>0</v>
      </c>
      <c r="K44" s="2">
        <v>0</v>
      </c>
      <c r="M44" s="2">
        <v>0</v>
      </c>
      <c r="O44" s="2">
        <v>0</v>
      </c>
      <c r="Q44" s="2">
        <v>1717452</v>
      </c>
      <c r="S44" s="2">
        <v>18030</v>
      </c>
      <c r="U44" s="2">
        <v>31686914670</v>
      </c>
      <c r="W44" s="2">
        <v>30781413885.618</v>
      </c>
      <c r="Y44" s="4">
        <v>1.52E-2</v>
      </c>
    </row>
    <row r="45" spans="1:25" x14ac:dyDescent="0.45">
      <c r="A45" s="1" t="s">
        <v>51</v>
      </c>
      <c r="C45" s="2">
        <v>33760598</v>
      </c>
      <c r="E45" s="2">
        <v>128597369598</v>
      </c>
      <c r="G45" s="2">
        <v>183236084532.77399</v>
      </c>
      <c r="I45" s="2">
        <v>0</v>
      </c>
      <c r="K45" s="2">
        <v>0</v>
      </c>
      <c r="M45" s="2">
        <v>0</v>
      </c>
      <c r="O45" s="2">
        <v>0</v>
      </c>
      <c r="Q45" s="2">
        <v>33760598</v>
      </c>
      <c r="S45" s="2">
        <v>5000</v>
      </c>
      <c r="U45" s="2">
        <v>128597369598</v>
      </c>
      <c r="W45" s="2">
        <v>167798612209.5</v>
      </c>
      <c r="Y45" s="4">
        <v>8.3000000000000004E-2</v>
      </c>
    </row>
    <row r="46" spans="1:25" x14ac:dyDescent="0.45">
      <c r="A46" s="1" t="s">
        <v>52</v>
      </c>
      <c r="C46" s="2">
        <v>1121634</v>
      </c>
      <c r="E46" s="2">
        <v>10605512759</v>
      </c>
      <c r="G46" s="2">
        <v>10502925815.934</v>
      </c>
      <c r="I46" s="2">
        <v>0</v>
      </c>
      <c r="K46" s="2">
        <v>0</v>
      </c>
      <c r="M46" s="2">
        <v>0</v>
      </c>
      <c r="O46" s="2">
        <v>0</v>
      </c>
      <c r="Q46" s="2">
        <v>1121634</v>
      </c>
      <c r="S46" s="2">
        <v>9390</v>
      </c>
      <c r="U46" s="2">
        <v>10605512759</v>
      </c>
      <c r="W46" s="2">
        <v>10469477007.603001</v>
      </c>
      <c r="Y46" s="4">
        <v>5.1999999999999998E-3</v>
      </c>
    </row>
    <row r="47" spans="1:25" x14ac:dyDescent="0.45">
      <c r="A47" s="1" t="s">
        <v>53</v>
      </c>
      <c r="C47" s="2">
        <v>1246276</v>
      </c>
      <c r="E47" s="2">
        <v>43186766823</v>
      </c>
      <c r="G47" s="2">
        <v>36360560306.43</v>
      </c>
      <c r="I47" s="2">
        <v>0</v>
      </c>
      <c r="K47" s="2">
        <v>0</v>
      </c>
      <c r="M47" s="2">
        <v>0</v>
      </c>
      <c r="O47" s="2">
        <v>0</v>
      </c>
      <c r="Q47" s="2">
        <v>1246276</v>
      </c>
      <c r="S47" s="2">
        <v>28000</v>
      </c>
      <c r="U47" s="2">
        <v>43186766823</v>
      </c>
      <c r="W47" s="2">
        <v>34688098418.400002</v>
      </c>
      <c r="Y47" s="4">
        <v>1.72E-2</v>
      </c>
    </row>
    <row r="48" spans="1:25" x14ac:dyDescent="0.45">
      <c r="A48" s="1" t="s">
        <v>54</v>
      </c>
      <c r="C48" s="2">
        <v>4704347</v>
      </c>
      <c r="E48" s="2">
        <v>42253072761</v>
      </c>
      <c r="G48" s="2">
        <v>85904662206.379501</v>
      </c>
      <c r="I48" s="2">
        <v>0</v>
      </c>
      <c r="K48" s="2">
        <v>0</v>
      </c>
      <c r="M48" s="2">
        <v>-2500000</v>
      </c>
      <c r="O48" s="2">
        <v>49205475000</v>
      </c>
      <c r="Q48" s="2">
        <v>2204347</v>
      </c>
      <c r="S48" s="2">
        <v>18490</v>
      </c>
      <c r="U48" s="2">
        <v>19798801870</v>
      </c>
      <c r="W48" s="2">
        <v>40515863692.621498</v>
      </c>
      <c r="Y48" s="4">
        <v>0.02</v>
      </c>
    </row>
    <row r="49" spans="1:25" x14ac:dyDescent="0.45">
      <c r="A49" s="1" t="s">
        <v>55</v>
      </c>
      <c r="C49" s="2">
        <v>20965710</v>
      </c>
      <c r="E49" s="2">
        <v>110653898812</v>
      </c>
      <c r="G49" s="2">
        <v>147345615660.285</v>
      </c>
      <c r="I49" s="2">
        <v>0</v>
      </c>
      <c r="K49" s="2">
        <v>0</v>
      </c>
      <c r="M49" s="2">
        <v>0</v>
      </c>
      <c r="O49" s="2">
        <v>0</v>
      </c>
      <c r="Q49" s="2">
        <v>20965710</v>
      </c>
      <c r="S49" s="2">
        <v>6640</v>
      </c>
      <c r="U49" s="2">
        <v>110653898812</v>
      </c>
      <c r="W49" s="2">
        <v>138384001129.32001</v>
      </c>
      <c r="Y49" s="4">
        <v>6.8400000000000002E-2</v>
      </c>
    </row>
    <row r="50" spans="1:25" x14ac:dyDescent="0.45">
      <c r="A50" s="1" t="s">
        <v>56</v>
      </c>
      <c r="C50" s="2">
        <v>2147553</v>
      </c>
      <c r="E50" s="2">
        <v>40641741878</v>
      </c>
      <c r="G50" s="2">
        <v>50316648155.9505</v>
      </c>
      <c r="I50" s="2">
        <v>0</v>
      </c>
      <c r="K50" s="2">
        <v>0</v>
      </c>
      <c r="M50" s="2">
        <v>0</v>
      </c>
      <c r="O50" s="2">
        <v>0</v>
      </c>
      <c r="Q50" s="2">
        <v>2147553</v>
      </c>
      <c r="S50" s="2">
        <v>23920</v>
      </c>
      <c r="U50" s="2">
        <v>40641741878</v>
      </c>
      <c r="W50" s="2">
        <v>51063819426.828003</v>
      </c>
      <c r="Y50" s="4">
        <v>2.52E-2</v>
      </c>
    </row>
    <row r="51" spans="1:25" x14ac:dyDescent="0.45">
      <c r="A51" s="1" t="s">
        <v>57</v>
      </c>
      <c r="C51" s="2">
        <v>770000</v>
      </c>
      <c r="E51" s="2">
        <v>25441287619</v>
      </c>
      <c r="G51" s="2">
        <f>30379460265+36</f>
        <v>30379460301</v>
      </c>
      <c r="I51" s="2">
        <v>0</v>
      </c>
      <c r="K51" s="2">
        <v>0</v>
      </c>
      <c r="M51" s="2">
        <v>0</v>
      </c>
      <c r="O51" s="2">
        <v>0</v>
      </c>
      <c r="Q51" s="2">
        <v>770000</v>
      </c>
      <c r="S51" s="2">
        <v>40670</v>
      </c>
      <c r="U51" s="2">
        <v>25441287619</v>
      </c>
      <c r="W51" s="2">
        <v>31129570395</v>
      </c>
      <c r="Y51" s="4">
        <v>1.54E-2</v>
      </c>
    </row>
    <row r="52" spans="1:25" x14ac:dyDescent="0.45">
      <c r="A52" s="1" t="s">
        <v>58</v>
      </c>
      <c r="C52" s="2">
        <v>2500000</v>
      </c>
      <c r="E52" s="2">
        <v>15622939272</v>
      </c>
      <c r="G52" s="2">
        <v>17122511250</v>
      </c>
      <c r="I52" s="2">
        <v>0</v>
      </c>
      <c r="K52" s="2">
        <v>0</v>
      </c>
      <c r="M52" s="2">
        <v>0</v>
      </c>
      <c r="O52" s="2">
        <v>0</v>
      </c>
      <c r="Q52" s="2">
        <v>2500000</v>
      </c>
      <c r="S52" s="2">
        <v>6060</v>
      </c>
      <c r="U52" s="2">
        <v>15622939272</v>
      </c>
      <c r="W52" s="2">
        <v>15059857500</v>
      </c>
      <c r="Y52" s="4">
        <v>7.4000000000000003E-3</v>
      </c>
    </row>
    <row r="53" spans="1:25" x14ac:dyDescent="0.45">
      <c r="A53" s="1" t="s">
        <v>59</v>
      </c>
      <c r="C53" s="2">
        <v>0</v>
      </c>
      <c r="E53" s="2">
        <v>0</v>
      </c>
      <c r="G53" s="2">
        <v>0</v>
      </c>
      <c r="I53" s="2">
        <v>0</v>
      </c>
      <c r="K53" s="2">
        <v>0</v>
      </c>
      <c r="M53" s="2">
        <v>0</v>
      </c>
      <c r="O53" s="2">
        <v>0</v>
      </c>
      <c r="Q53" s="2">
        <v>7100000</v>
      </c>
      <c r="S53" s="2">
        <v>2948</v>
      </c>
      <c r="U53" s="2">
        <v>20248928396</v>
      </c>
      <c r="W53" s="2">
        <v>20806261740</v>
      </c>
      <c r="Y53" s="4">
        <v>1.03E-2</v>
      </c>
    </row>
    <row r="54" spans="1:25" x14ac:dyDescent="0.45">
      <c r="A54" s="1" t="s">
        <v>60</v>
      </c>
      <c r="C54" s="2">
        <v>0</v>
      </c>
      <c r="E54" s="2">
        <v>0</v>
      </c>
      <c r="G54" s="2">
        <v>0</v>
      </c>
      <c r="I54" s="2">
        <v>7100000</v>
      </c>
      <c r="K54" s="2">
        <v>13148928396</v>
      </c>
      <c r="M54" s="2">
        <v>0</v>
      </c>
      <c r="O54" s="2">
        <v>0</v>
      </c>
      <c r="Q54" s="2">
        <v>0</v>
      </c>
      <c r="S54" s="2">
        <v>0</v>
      </c>
      <c r="U54" s="2">
        <v>0</v>
      </c>
      <c r="W54" s="2">
        <v>0</v>
      </c>
      <c r="Y54" s="4">
        <v>0</v>
      </c>
    </row>
    <row r="55" spans="1:25" x14ac:dyDescent="0.45">
      <c r="A55" s="1" t="s">
        <v>61</v>
      </c>
      <c r="C55" s="2">
        <v>0</v>
      </c>
      <c r="E55" s="2">
        <v>0</v>
      </c>
      <c r="G55" s="2">
        <v>0</v>
      </c>
      <c r="I55" s="2">
        <v>1877905</v>
      </c>
      <c r="K55" s="2">
        <v>28053939380</v>
      </c>
      <c r="M55" s="2">
        <v>0</v>
      </c>
      <c r="O55" s="2">
        <v>0</v>
      </c>
      <c r="Q55" s="2">
        <v>1877905</v>
      </c>
      <c r="S55" s="2">
        <v>14400</v>
      </c>
      <c r="U55" s="2">
        <v>28053939380</v>
      </c>
      <c r="W55" s="2">
        <v>26880933099.599998</v>
      </c>
      <c r="Y55" s="4">
        <v>1.3299999999999999E-2</v>
      </c>
    </row>
    <row r="56" spans="1:25" x14ac:dyDescent="0.45">
      <c r="A56" s="1" t="s">
        <v>62</v>
      </c>
      <c r="C56" s="2">
        <v>0</v>
      </c>
      <c r="E56" s="2">
        <v>0</v>
      </c>
      <c r="G56" s="2">
        <v>0</v>
      </c>
      <c r="I56" s="2">
        <v>2156719</v>
      </c>
      <c r="K56" s="2">
        <v>33601937799</v>
      </c>
      <c r="M56" s="2">
        <v>0</v>
      </c>
      <c r="O56" s="2">
        <v>0</v>
      </c>
      <c r="Q56" s="2">
        <v>2156719</v>
      </c>
      <c r="S56" s="2">
        <v>15240</v>
      </c>
      <c r="U56" s="2">
        <v>33601937793</v>
      </c>
      <c r="W56" s="2">
        <v>32672830594.518002</v>
      </c>
      <c r="Y56" s="4">
        <v>1.6199999999999999E-2</v>
      </c>
    </row>
    <row r="57" spans="1:25" x14ac:dyDescent="0.45">
      <c r="A57" s="1" t="s">
        <v>63</v>
      </c>
      <c r="C57" s="2">
        <v>0</v>
      </c>
      <c r="E57" s="2">
        <v>0</v>
      </c>
      <c r="G57" s="2">
        <v>0</v>
      </c>
      <c r="I57" s="2">
        <v>9063844</v>
      </c>
      <c r="K57" s="2">
        <v>44323527346</v>
      </c>
      <c r="M57" s="2">
        <v>0</v>
      </c>
      <c r="O57" s="2">
        <v>0</v>
      </c>
      <c r="Q57" s="2">
        <v>9063844</v>
      </c>
      <c r="S57" s="2">
        <v>4910</v>
      </c>
      <c r="U57" s="2">
        <v>44323527346</v>
      </c>
      <c r="W57" s="2">
        <v>44238678369.461998</v>
      </c>
      <c r="Y57" s="4">
        <v>2.1899999999999999E-2</v>
      </c>
    </row>
    <row r="58" spans="1:25" x14ac:dyDescent="0.45">
      <c r="A58" s="1" t="s">
        <v>64</v>
      </c>
      <c r="C58" s="2">
        <v>0</v>
      </c>
      <c r="E58" s="2">
        <v>0</v>
      </c>
      <c r="G58" s="2">
        <v>0</v>
      </c>
      <c r="I58" s="2">
        <v>1596219</v>
      </c>
      <c r="K58" s="2">
        <v>59672495414</v>
      </c>
      <c r="M58" s="2">
        <v>0</v>
      </c>
      <c r="O58" s="2">
        <v>0</v>
      </c>
      <c r="Q58" s="2">
        <v>1596219</v>
      </c>
      <c r="S58" s="2">
        <v>38200</v>
      </c>
      <c r="U58" s="2">
        <v>59672495414</v>
      </c>
      <c r="W58" s="2">
        <f>60612761183.49-41</f>
        <v>60612761142.489998</v>
      </c>
      <c r="Y58" s="4">
        <v>0.03</v>
      </c>
    </row>
    <row r="59" spans="1:25" x14ac:dyDescent="0.45">
      <c r="A59" s="1" t="s">
        <v>65</v>
      </c>
      <c r="C59" s="2">
        <v>0</v>
      </c>
      <c r="E59" s="2">
        <v>0</v>
      </c>
      <c r="G59" s="2">
        <v>0</v>
      </c>
      <c r="I59" s="2">
        <v>2000000</v>
      </c>
      <c r="K59" s="2">
        <v>26423971200</v>
      </c>
      <c r="M59" s="2">
        <v>-2000000</v>
      </c>
      <c r="O59" s="2">
        <v>32734998040</v>
      </c>
      <c r="Q59" s="2">
        <v>0</v>
      </c>
      <c r="S59" s="2">
        <v>0</v>
      </c>
      <c r="U59" s="2">
        <v>0</v>
      </c>
      <c r="W59" s="2">
        <v>0</v>
      </c>
      <c r="Y59" s="4">
        <v>0</v>
      </c>
    </row>
    <row r="60" spans="1:25" ht="19.5" thickBot="1" x14ac:dyDescent="0.5">
      <c r="C60" s="5">
        <f>SUM(C9:C59)</f>
        <v>238403662</v>
      </c>
      <c r="E60" s="5">
        <f>SUM(E9:E59)</f>
        <v>1665295615670</v>
      </c>
      <c r="G60" s="5">
        <f>SUM(G9:G59)</f>
        <v>1890305556254.4968</v>
      </c>
      <c r="I60" s="5">
        <f>SUM(I9:I59)</f>
        <v>25673765</v>
      </c>
      <c r="K60" s="5">
        <f>SUM(K9:K59)</f>
        <v>263003498654</v>
      </c>
      <c r="M60" s="5">
        <f>SUM(M9:M59)</f>
        <v>-20301717</v>
      </c>
      <c r="O60" s="5">
        <f>SUM(O9:O59)</f>
        <v>266622702616</v>
      </c>
      <c r="Q60" s="5">
        <f>SUM(Q9:Q59)</f>
        <v>247266497</v>
      </c>
      <c r="S60" s="5">
        <f>SUM(S9:S59)</f>
        <v>1077335</v>
      </c>
      <c r="U60" s="5">
        <f>SUM(U9:U59)</f>
        <v>1747137875483</v>
      </c>
      <c r="W60" s="5">
        <f>SUM(W9:W59)</f>
        <v>1877656203030.9143</v>
      </c>
      <c r="Y60" s="6">
        <f>SUM(Y9:Y59)</f>
        <v>0.92830000000000013</v>
      </c>
    </row>
    <row r="61" spans="1:25" ht="19.5" thickTop="1" x14ac:dyDescent="0.45">
      <c r="E61" s="2"/>
      <c r="M61" s="2"/>
    </row>
    <row r="62" spans="1:25" x14ac:dyDescent="0.45">
      <c r="E62" s="2"/>
      <c r="M62" s="2"/>
      <c r="U62" s="2"/>
    </row>
    <row r="63" spans="1:25" x14ac:dyDescent="0.45">
      <c r="E63" s="2"/>
      <c r="G63" s="2"/>
      <c r="M63" s="2"/>
      <c r="U63" s="2"/>
    </row>
    <row r="64" spans="1:25" x14ac:dyDescent="0.45">
      <c r="G64" s="2"/>
      <c r="M64" s="2"/>
      <c r="U64" s="2"/>
    </row>
    <row r="65" spans="7:21" x14ac:dyDescent="0.45">
      <c r="G65" s="2"/>
      <c r="M65" s="2"/>
      <c r="U65" s="2"/>
    </row>
    <row r="66" spans="7:21" x14ac:dyDescent="0.45">
      <c r="G66" s="2"/>
      <c r="U66" s="2"/>
    </row>
    <row r="67" spans="7:21" x14ac:dyDescent="0.45">
      <c r="U67" s="2"/>
    </row>
    <row r="68" spans="7:21" x14ac:dyDescent="0.45">
      <c r="U68" s="2"/>
    </row>
  </sheetData>
  <mergeCells count="21">
    <mergeCell ref="K8"/>
    <mergeCell ref="I7:K7"/>
    <mergeCell ref="M8"/>
    <mergeCell ref="O8"/>
    <mergeCell ref="M7:O7"/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view="pageBreakPreview" zoomScale="130" zoomScaleNormal="100" zoomScaleSheetLayoutView="130" workbookViewId="0">
      <selection activeCell="A8" sqref="A8:XFD8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7" t="s">
        <v>0</v>
      </c>
      <c r="B2" s="7" t="s">
        <v>0</v>
      </c>
      <c r="C2" s="7" t="s">
        <v>0</v>
      </c>
      <c r="D2" s="7" t="s">
        <v>0</v>
      </c>
      <c r="E2" s="7" t="s">
        <v>0</v>
      </c>
    </row>
    <row r="3" spans="1:7" ht="30" x14ac:dyDescent="0.45">
      <c r="A3" s="7" t="s">
        <v>93</v>
      </c>
      <c r="B3" s="7" t="s">
        <v>93</v>
      </c>
      <c r="C3" s="7" t="s">
        <v>93</v>
      </c>
      <c r="D3" s="7" t="s">
        <v>93</v>
      </c>
      <c r="E3" s="7" t="s">
        <v>93</v>
      </c>
    </row>
    <row r="4" spans="1:7" ht="30" x14ac:dyDescent="0.45">
      <c r="A4" s="7" t="s">
        <v>2</v>
      </c>
      <c r="B4" s="7" t="s">
        <v>2</v>
      </c>
      <c r="C4" s="7" t="s">
        <v>2</v>
      </c>
      <c r="D4" s="7" t="s">
        <v>2</v>
      </c>
      <c r="E4" s="7" t="s">
        <v>2</v>
      </c>
    </row>
    <row r="6" spans="1:7" ht="30" x14ac:dyDescent="0.45">
      <c r="A6" s="8" t="s">
        <v>97</v>
      </c>
      <c r="C6" s="8" t="s">
        <v>72</v>
      </c>
      <c r="E6" s="8" t="s">
        <v>135</v>
      </c>
      <c r="G6" s="8" t="s">
        <v>13</v>
      </c>
    </row>
    <row r="7" spans="1:7" x14ac:dyDescent="0.45">
      <c r="A7" s="1" t="s">
        <v>142</v>
      </c>
      <c r="C7" s="2">
        <v>8738317765</v>
      </c>
      <c r="E7" s="4">
        <v>0.4748</v>
      </c>
      <c r="G7" s="4">
        <v>4.3E-3</v>
      </c>
    </row>
    <row r="8" spans="1:7" x14ac:dyDescent="0.45">
      <c r="A8" s="1" t="s">
        <v>143</v>
      </c>
      <c r="C8" s="2">
        <v>0</v>
      </c>
      <c r="E8" s="4">
        <v>0</v>
      </c>
      <c r="G8" s="4">
        <v>0</v>
      </c>
    </row>
    <row r="9" spans="1:7" x14ac:dyDescent="0.45">
      <c r="A9" s="1" t="s">
        <v>144</v>
      </c>
      <c r="C9" s="2">
        <v>7593302</v>
      </c>
      <c r="E9" s="4">
        <v>4.0000000000000002E-4</v>
      </c>
      <c r="G9" s="4">
        <v>0</v>
      </c>
    </row>
  </sheetData>
  <mergeCells count="7">
    <mergeCell ref="A6"/>
    <mergeCell ref="C6"/>
    <mergeCell ref="E6"/>
    <mergeCell ref="G6"/>
    <mergeCell ref="A2:E2"/>
    <mergeCell ref="A3:E3"/>
    <mergeCell ref="A4:E4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view="pageBreakPreview" zoomScaleNormal="100" zoomScaleSheetLayoutView="100" workbookViewId="0">
      <selection activeCell="I6" sqref="I6"/>
    </sheetView>
  </sheetViews>
  <sheetFormatPr defaultRowHeight="18.75" x14ac:dyDescent="0.45"/>
  <cols>
    <col min="1" max="1" width="23.1406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4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26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 x14ac:dyDescent="0.45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 x14ac:dyDescent="0.45">
      <c r="A6" s="7" t="s">
        <v>67</v>
      </c>
      <c r="C6" s="8" t="s">
        <v>68</v>
      </c>
      <c r="D6" s="8" t="s">
        <v>68</v>
      </c>
      <c r="E6" s="8" t="s">
        <v>68</v>
      </c>
      <c r="F6" s="8" t="s">
        <v>68</v>
      </c>
      <c r="G6" s="8" t="s">
        <v>68</v>
      </c>
      <c r="H6" s="8" t="s">
        <v>68</v>
      </c>
      <c r="I6" s="8" t="s">
        <v>4</v>
      </c>
      <c r="K6" s="8" t="s">
        <v>5</v>
      </c>
      <c r="L6" s="8" t="s">
        <v>5</v>
      </c>
      <c r="M6" s="8" t="s">
        <v>5</v>
      </c>
      <c r="O6" s="8" t="s">
        <v>6</v>
      </c>
      <c r="P6" s="8" t="s">
        <v>6</v>
      </c>
      <c r="Q6" s="8" t="s">
        <v>6</v>
      </c>
    </row>
    <row r="7" spans="1:17" ht="30" x14ac:dyDescent="0.45">
      <c r="A7" s="8" t="s">
        <v>67</v>
      </c>
      <c r="C7" s="8" t="s">
        <v>69</v>
      </c>
      <c r="E7" s="8" t="s">
        <v>70</v>
      </c>
      <c r="G7" s="8" t="s">
        <v>71</v>
      </c>
      <c r="I7" s="8" t="s">
        <v>72</v>
      </c>
      <c r="K7" s="8" t="s">
        <v>73</v>
      </c>
      <c r="M7" s="8" t="s">
        <v>74</v>
      </c>
      <c r="O7" s="8" t="s">
        <v>72</v>
      </c>
      <c r="Q7" s="8" t="s">
        <v>66</v>
      </c>
    </row>
    <row r="8" spans="1:17" x14ac:dyDescent="0.45">
      <c r="A8" s="1" t="s">
        <v>75</v>
      </c>
      <c r="C8" s="1" t="s">
        <v>76</v>
      </c>
      <c r="E8" s="1" t="s">
        <v>77</v>
      </c>
      <c r="G8" s="1" t="s">
        <v>78</v>
      </c>
      <c r="I8" s="2">
        <v>845900</v>
      </c>
      <c r="K8" s="2">
        <v>3577</v>
      </c>
      <c r="M8" s="2">
        <v>0</v>
      </c>
      <c r="O8" s="2">
        <v>849477</v>
      </c>
      <c r="Q8" s="4">
        <v>0</v>
      </c>
    </row>
    <row r="9" spans="1:17" x14ac:dyDescent="0.45">
      <c r="A9" s="1" t="s">
        <v>75</v>
      </c>
      <c r="C9" s="1" t="s">
        <v>79</v>
      </c>
      <c r="E9" s="1" t="s">
        <v>80</v>
      </c>
      <c r="G9" s="1" t="s">
        <v>78</v>
      </c>
      <c r="I9" s="2">
        <v>5225000</v>
      </c>
      <c r="K9" s="2">
        <v>0</v>
      </c>
      <c r="M9" s="2">
        <v>0</v>
      </c>
      <c r="O9" s="2">
        <v>5225000</v>
      </c>
      <c r="Q9" s="4">
        <v>0</v>
      </c>
    </row>
    <row r="10" spans="1:17" x14ac:dyDescent="0.45">
      <c r="A10" s="1" t="s">
        <v>75</v>
      </c>
      <c r="C10" s="1" t="s">
        <v>81</v>
      </c>
      <c r="E10" s="1" t="s">
        <v>77</v>
      </c>
      <c r="G10" s="1" t="s">
        <v>78</v>
      </c>
      <c r="I10" s="2">
        <v>52821286</v>
      </c>
      <c r="K10" s="2">
        <v>201352549</v>
      </c>
      <c r="M10" s="2">
        <v>1441200</v>
      </c>
      <c r="O10" s="2">
        <v>252732635</v>
      </c>
      <c r="Q10" s="4">
        <v>1E-4</v>
      </c>
    </row>
    <row r="11" spans="1:17" x14ac:dyDescent="0.45">
      <c r="A11" s="1" t="s">
        <v>82</v>
      </c>
      <c r="C11" s="1" t="s">
        <v>83</v>
      </c>
      <c r="E11" s="1" t="s">
        <v>77</v>
      </c>
      <c r="G11" s="1" t="s">
        <v>78</v>
      </c>
      <c r="I11" s="2">
        <v>603353</v>
      </c>
      <c r="K11" s="2">
        <v>31902229799</v>
      </c>
      <c r="M11" s="2">
        <v>21739560000</v>
      </c>
      <c r="O11" s="2">
        <v>10163273152</v>
      </c>
      <c r="Q11" s="4">
        <v>5.0000000000000001E-3</v>
      </c>
    </row>
    <row r="12" spans="1:17" x14ac:dyDescent="0.45">
      <c r="A12" s="1" t="s">
        <v>84</v>
      </c>
      <c r="C12" s="1" t="s">
        <v>85</v>
      </c>
      <c r="E12" s="1" t="s">
        <v>77</v>
      </c>
      <c r="G12" s="1" t="s">
        <v>78</v>
      </c>
      <c r="I12" s="2">
        <v>181498037504</v>
      </c>
      <c r="K12" s="2">
        <v>196452003972</v>
      </c>
      <c r="M12" s="2">
        <v>377935271200</v>
      </c>
      <c r="O12" s="2">
        <v>14770276</v>
      </c>
      <c r="Q12" s="4">
        <v>0</v>
      </c>
    </row>
    <row r="13" spans="1:17" x14ac:dyDescent="0.45">
      <c r="A13" s="1" t="s">
        <v>86</v>
      </c>
      <c r="C13" s="1" t="s">
        <v>87</v>
      </c>
      <c r="E13" s="1" t="s">
        <v>77</v>
      </c>
      <c r="G13" s="1" t="s">
        <v>78</v>
      </c>
      <c r="I13" s="2">
        <v>20017</v>
      </c>
      <c r="K13" s="2">
        <v>0</v>
      </c>
      <c r="M13" s="2">
        <v>0</v>
      </c>
      <c r="O13" s="2">
        <v>20017</v>
      </c>
      <c r="Q13" s="4">
        <v>0</v>
      </c>
    </row>
    <row r="14" spans="1:17" x14ac:dyDescent="0.45">
      <c r="A14" s="1" t="s">
        <v>88</v>
      </c>
      <c r="C14" s="1" t="s">
        <v>89</v>
      </c>
      <c r="E14" s="1" t="s">
        <v>77</v>
      </c>
      <c r="G14" s="1" t="s">
        <v>78</v>
      </c>
      <c r="I14" s="2">
        <v>9708951424</v>
      </c>
      <c r="K14" s="2">
        <v>391422226621</v>
      </c>
      <c r="M14" s="2">
        <v>330158301613</v>
      </c>
      <c r="O14" s="2">
        <v>70972876432</v>
      </c>
      <c r="Q14" s="4">
        <v>3.5099999999999999E-2</v>
      </c>
    </row>
    <row r="15" spans="1:17" x14ac:dyDescent="0.45">
      <c r="A15" s="1" t="s">
        <v>90</v>
      </c>
      <c r="C15" s="1" t="s">
        <v>91</v>
      </c>
      <c r="E15" s="1" t="s">
        <v>77</v>
      </c>
      <c r="G15" s="1" t="s">
        <v>78</v>
      </c>
      <c r="I15" s="2">
        <v>9176277</v>
      </c>
      <c r="K15" s="2">
        <v>38804</v>
      </c>
      <c r="M15" s="2">
        <v>0</v>
      </c>
      <c r="O15" s="2">
        <v>9215081</v>
      </c>
      <c r="Q15" s="4">
        <v>0</v>
      </c>
    </row>
    <row r="16" spans="1:17" x14ac:dyDescent="0.45">
      <c r="A16" s="1" t="s">
        <v>90</v>
      </c>
      <c r="C16" s="1" t="s">
        <v>92</v>
      </c>
      <c r="E16" s="1" t="s">
        <v>80</v>
      </c>
      <c r="G16" s="1" t="s">
        <v>78</v>
      </c>
      <c r="I16" s="2">
        <v>9496000</v>
      </c>
      <c r="K16" s="2">
        <v>0</v>
      </c>
      <c r="M16" s="2">
        <v>0</v>
      </c>
      <c r="O16" s="2">
        <v>9496000</v>
      </c>
      <c r="Q16" s="4">
        <v>0</v>
      </c>
    </row>
    <row r="17" spans="9:17" ht="19.5" thickBot="1" x14ac:dyDescent="0.5">
      <c r="I17" s="5">
        <f>SUM(I8:I16)</f>
        <v>191285176761</v>
      </c>
      <c r="K17" s="5">
        <f>SUM(K8:K16)</f>
        <v>619977855322</v>
      </c>
      <c r="M17" s="5">
        <f>SUM(M8:M16)</f>
        <v>729834574013</v>
      </c>
      <c r="O17" s="5">
        <f>SUM(O8:O16)</f>
        <v>81428458070</v>
      </c>
      <c r="Q17" s="6">
        <f>SUM(Q8:Q16)</f>
        <v>4.02E-2</v>
      </c>
    </row>
    <row r="18" spans="9:17" ht="19.5" thickTop="1" x14ac:dyDescent="0.45"/>
  </sheetData>
  <mergeCells count="16">
    <mergeCell ref="K6:M6"/>
    <mergeCell ref="A4:Q4"/>
    <mergeCell ref="A3:Q3"/>
    <mergeCell ref="A2:Q2"/>
    <mergeCell ref="A6:A7"/>
    <mergeCell ref="C7"/>
    <mergeCell ref="E7"/>
    <mergeCell ref="G7"/>
    <mergeCell ref="C6:H6"/>
    <mergeCell ref="O7"/>
    <mergeCell ref="Q7"/>
    <mergeCell ref="O6:Q6"/>
    <mergeCell ref="I7"/>
    <mergeCell ref="I6"/>
    <mergeCell ref="K7"/>
    <mergeCell ref="M7"/>
  </mergeCells>
  <pageMargins left="0.7" right="0.7" top="0.75" bottom="0.75" header="0.3" footer="0.3"/>
  <pageSetup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O15"/>
  <sheetViews>
    <sheetView rightToLeft="1" view="pageBreakPreview" topLeftCell="A2" zoomScaleNormal="100" zoomScaleSheetLayoutView="100" workbookViewId="0">
      <selection activeCell="O14" sqref="O14"/>
    </sheetView>
  </sheetViews>
  <sheetFormatPr defaultRowHeight="18.75" x14ac:dyDescent="0.45"/>
  <cols>
    <col min="1" max="1" width="20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4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9.140625" style="1" customWidth="1"/>
    <col min="18" max="16384" width="9.140625" style="1"/>
  </cols>
  <sheetData>
    <row r="2" spans="1:15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30" x14ac:dyDescent="0.45">
      <c r="A3" s="7" t="s">
        <v>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6" spans="1:15" ht="30" x14ac:dyDescent="0.45">
      <c r="A6" s="8" t="s">
        <v>94</v>
      </c>
      <c r="B6" s="8" t="s">
        <v>94</v>
      </c>
      <c r="C6" s="8" t="s">
        <v>94</v>
      </c>
      <c r="D6" s="8" t="s">
        <v>94</v>
      </c>
      <c r="E6" s="8" t="s">
        <v>95</v>
      </c>
      <c r="F6" s="8" t="s">
        <v>95</v>
      </c>
      <c r="G6" s="8" t="s">
        <v>95</v>
      </c>
      <c r="H6" s="8" t="s">
        <v>95</v>
      </c>
      <c r="I6" s="8" t="s">
        <v>95</v>
      </c>
      <c r="K6" s="8" t="s">
        <v>96</v>
      </c>
      <c r="L6" s="8" t="s">
        <v>96</v>
      </c>
      <c r="M6" s="8" t="s">
        <v>96</v>
      </c>
      <c r="N6" s="8" t="s">
        <v>96</v>
      </c>
      <c r="O6" s="8" t="s">
        <v>96</v>
      </c>
    </row>
    <row r="7" spans="1:15" ht="30" x14ac:dyDescent="0.45">
      <c r="A7" s="8" t="s">
        <v>97</v>
      </c>
      <c r="C7" s="8" t="s">
        <v>98</v>
      </c>
      <c r="E7" s="8" t="s">
        <v>99</v>
      </c>
      <c r="G7" s="8" t="s">
        <v>100</v>
      </c>
      <c r="I7" s="8" t="s">
        <v>101</v>
      </c>
      <c r="K7" s="8" t="s">
        <v>99</v>
      </c>
      <c r="M7" s="8" t="s">
        <v>100</v>
      </c>
      <c r="O7" s="8" t="s">
        <v>101</v>
      </c>
    </row>
    <row r="8" spans="1:15" x14ac:dyDescent="0.45">
      <c r="A8" s="1" t="s">
        <v>75</v>
      </c>
      <c r="C8" s="2">
        <v>22</v>
      </c>
      <c r="E8" s="2">
        <v>3577</v>
      </c>
      <c r="G8" s="2">
        <v>0</v>
      </c>
      <c r="I8" s="2">
        <v>3577</v>
      </c>
      <c r="K8" s="2">
        <v>7137</v>
      </c>
      <c r="M8" s="2">
        <v>0</v>
      </c>
      <c r="O8" s="2">
        <v>7137</v>
      </c>
    </row>
    <row r="9" spans="1:15" x14ac:dyDescent="0.45">
      <c r="A9" s="1" t="s">
        <v>75</v>
      </c>
      <c r="C9" s="2">
        <v>26</v>
      </c>
      <c r="E9" s="2">
        <v>324300</v>
      </c>
      <c r="G9" s="2">
        <v>0</v>
      </c>
      <c r="I9" s="2">
        <v>324300</v>
      </c>
      <c r="K9" s="2">
        <v>326530</v>
      </c>
      <c r="M9" s="2">
        <v>0</v>
      </c>
      <c r="O9" s="2">
        <v>326530</v>
      </c>
    </row>
    <row r="10" spans="1:15" x14ac:dyDescent="0.45">
      <c r="A10" s="1" t="s">
        <v>82</v>
      </c>
      <c r="C10" s="2">
        <v>1</v>
      </c>
      <c r="E10" s="2">
        <v>0</v>
      </c>
      <c r="G10" s="2">
        <v>0</v>
      </c>
      <c r="I10" s="2">
        <v>0</v>
      </c>
      <c r="K10" s="2">
        <v>1540</v>
      </c>
      <c r="M10" s="2">
        <v>0</v>
      </c>
      <c r="O10" s="2">
        <v>1540</v>
      </c>
    </row>
    <row r="11" spans="1:15" x14ac:dyDescent="0.45">
      <c r="A11" s="1" t="s">
        <v>86</v>
      </c>
      <c r="C11" s="2">
        <v>30</v>
      </c>
      <c r="E11" s="2">
        <v>0</v>
      </c>
      <c r="G11" s="2">
        <v>0</v>
      </c>
      <c r="I11" s="2">
        <v>0</v>
      </c>
      <c r="K11" s="2">
        <v>2157</v>
      </c>
      <c r="M11" s="2">
        <v>0</v>
      </c>
      <c r="O11" s="2">
        <v>2157</v>
      </c>
    </row>
    <row r="12" spans="1:15" x14ac:dyDescent="0.45">
      <c r="A12" s="1" t="s">
        <v>88</v>
      </c>
      <c r="C12" s="2">
        <v>30</v>
      </c>
      <c r="E12" s="2">
        <v>7226621</v>
      </c>
      <c r="G12" s="2">
        <v>0</v>
      </c>
      <c r="I12" s="2">
        <v>7226621</v>
      </c>
      <c r="K12" s="2">
        <v>43582924</v>
      </c>
      <c r="M12" s="2">
        <v>0</v>
      </c>
      <c r="O12" s="2">
        <v>43582924</v>
      </c>
    </row>
    <row r="13" spans="1:15" x14ac:dyDescent="0.45">
      <c r="A13" s="1" t="s">
        <v>90</v>
      </c>
      <c r="C13" s="2">
        <v>1</v>
      </c>
      <c r="E13" s="2">
        <v>38804</v>
      </c>
      <c r="G13" s="2">
        <v>0</v>
      </c>
      <c r="I13" s="2">
        <v>38804</v>
      </c>
      <c r="K13" s="2">
        <v>77444</v>
      </c>
      <c r="M13" s="2">
        <v>0</v>
      </c>
      <c r="O13" s="2">
        <v>77444</v>
      </c>
    </row>
    <row r="14" spans="1:15" ht="19.5" thickBot="1" x14ac:dyDescent="0.5">
      <c r="E14" s="5">
        <f>SUM(E8:E13)</f>
        <v>7593302</v>
      </c>
      <c r="G14" s="5">
        <f>SUM(G8:G13)</f>
        <v>0</v>
      </c>
      <c r="I14" s="5">
        <f>SUM(I8:I13)</f>
        <v>7593302</v>
      </c>
      <c r="K14" s="5">
        <f>SUM(K8:K13)</f>
        <v>43997732</v>
      </c>
      <c r="M14" s="5">
        <f>SUM(M8:M13)</f>
        <v>0</v>
      </c>
      <c r="O14" s="5">
        <f>SUM(O8:O13)</f>
        <v>43997732</v>
      </c>
    </row>
    <row r="15" spans="1:15" ht="19.5" thickTop="1" x14ac:dyDescent="0.45"/>
  </sheetData>
  <mergeCells count="14">
    <mergeCell ref="A4:O4"/>
    <mergeCell ref="A3:O3"/>
    <mergeCell ref="A2:O2"/>
    <mergeCell ref="A7"/>
    <mergeCell ref="C7"/>
    <mergeCell ref="A6:D6"/>
    <mergeCell ref="M7"/>
    <mergeCell ref="O7"/>
    <mergeCell ref="K6:O6"/>
    <mergeCell ref="E7"/>
    <mergeCell ref="G7"/>
    <mergeCell ref="I7"/>
    <mergeCell ref="E6:I6"/>
    <mergeCell ref="K7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25"/>
  <sheetViews>
    <sheetView rightToLeft="1" view="pageBreakPreview" topLeftCell="B7" zoomScale="85" zoomScaleNormal="70" zoomScaleSheetLayoutView="85" workbookViewId="0">
      <selection activeCell="G27" sqref="G27"/>
    </sheetView>
  </sheetViews>
  <sheetFormatPr defaultRowHeight="18.75" x14ac:dyDescent="0.45"/>
  <cols>
    <col min="1" max="1" width="28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41" style="1" customWidth="1"/>
    <col min="6" max="6" width="1" style="1" customWidth="1"/>
    <col min="7" max="7" width="27.8554687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15.8554687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7.7109375" style="1" bestFit="1" customWidth="1"/>
    <col min="16" max="16" width="1" style="1" customWidth="1"/>
    <col min="17" max="17" width="15.855468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ht="30" x14ac:dyDescent="0.45">
      <c r="A3" s="7" t="s">
        <v>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6" spans="1:19" ht="30" x14ac:dyDescent="0.45">
      <c r="A6" s="7" t="s">
        <v>3</v>
      </c>
      <c r="C6" s="8" t="s">
        <v>103</v>
      </c>
      <c r="D6" s="8" t="s">
        <v>103</v>
      </c>
      <c r="E6" s="8" t="s">
        <v>103</v>
      </c>
      <c r="F6" s="8" t="s">
        <v>103</v>
      </c>
      <c r="G6" s="8" t="s">
        <v>103</v>
      </c>
      <c r="I6" s="8" t="s">
        <v>95</v>
      </c>
      <c r="J6" s="8" t="s">
        <v>95</v>
      </c>
      <c r="K6" s="8" t="s">
        <v>95</v>
      </c>
      <c r="L6" s="8" t="s">
        <v>95</v>
      </c>
      <c r="M6" s="8" t="s">
        <v>95</v>
      </c>
      <c r="O6" s="8" t="s">
        <v>96</v>
      </c>
      <c r="P6" s="8" t="s">
        <v>96</v>
      </c>
      <c r="Q6" s="8" t="s">
        <v>96</v>
      </c>
      <c r="R6" s="8" t="s">
        <v>96</v>
      </c>
      <c r="S6" s="8" t="s">
        <v>96</v>
      </c>
    </row>
    <row r="7" spans="1:19" ht="30" x14ac:dyDescent="0.45">
      <c r="A7" s="8" t="s">
        <v>3</v>
      </c>
      <c r="C7" s="8" t="s">
        <v>104</v>
      </c>
      <c r="E7" s="8" t="s">
        <v>105</v>
      </c>
      <c r="G7" s="8" t="s">
        <v>106</v>
      </c>
      <c r="I7" s="8" t="s">
        <v>107</v>
      </c>
      <c r="K7" s="8" t="s">
        <v>100</v>
      </c>
      <c r="M7" s="8" t="s">
        <v>108</v>
      </c>
      <c r="O7" s="8" t="s">
        <v>107</v>
      </c>
      <c r="Q7" s="8" t="s">
        <v>100</v>
      </c>
      <c r="S7" s="8" t="s">
        <v>108</v>
      </c>
    </row>
    <row r="8" spans="1:19" x14ac:dyDescent="0.45">
      <c r="A8" s="1" t="s">
        <v>56</v>
      </c>
      <c r="C8" s="1" t="s">
        <v>109</v>
      </c>
      <c r="E8" s="2">
        <v>2147553</v>
      </c>
      <c r="G8" s="2">
        <v>3050</v>
      </c>
      <c r="I8" s="2">
        <v>0</v>
      </c>
      <c r="K8" s="2">
        <v>0</v>
      </c>
      <c r="M8" s="2">
        <v>0</v>
      </c>
      <c r="O8" s="2">
        <v>6550036650</v>
      </c>
      <c r="Q8" s="2">
        <v>92876955</v>
      </c>
      <c r="S8" s="2">
        <f>O8-Q8</f>
        <v>6457159695</v>
      </c>
    </row>
    <row r="9" spans="1:19" x14ac:dyDescent="0.45">
      <c r="A9" s="1" t="s">
        <v>27</v>
      </c>
      <c r="C9" s="1" t="s">
        <v>110</v>
      </c>
      <c r="E9" s="2">
        <v>3000000</v>
      </c>
      <c r="G9" s="2">
        <v>500</v>
      </c>
      <c r="I9" s="2">
        <v>0</v>
      </c>
      <c r="K9" s="2">
        <v>0</v>
      </c>
      <c r="M9" s="2">
        <v>0</v>
      </c>
      <c r="O9" s="2">
        <v>1500000000</v>
      </c>
      <c r="Q9" s="2">
        <v>179131484</v>
      </c>
      <c r="S9" s="2">
        <f t="shared" ref="S9:S22" si="0">O9-Q9</f>
        <v>1320868516</v>
      </c>
    </row>
    <row r="10" spans="1:19" x14ac:dyDescent="0.45">
      <c r="A10" s="1" t="s">
        <v>55</v>
      </c>
      <c r="C10" s="1" t="s">
        <v>111</v>
      </c>
      <c r="E10" s="2">
        <v>20965710</v>
      </c>
      <c r="G10" s="2">
        <v>480</v>
      </c>
      <c r="I10" s="2">
        <v>10063540800</v>
      </c>
      <c r="K10" s="2">
        <v>0</v>
      </c>
      <c r="M10" s="2">
        <v>10063540800</v>
      </c>
      <c r="O10" s="2">
        <v>10063540800</v>
      </c>
      <c r="Q10" s="2">
        <v>0</v>
      </c>
      <c r="S10" s="2">
        <f t="shared" si="0"/>
        <v>10063540800</v>
      </c>
    </row>
    <row r="11" spans="1:19" x14ac:dyDescent="0.45">
      <c r="A11" s="1" t="s">
        <v>40</v>
      </c>
      <c r="C11" s="1" t="s">
        <v>112</v>
      </c>
      <c r="E11" s="2">
        <v>4664026</v>
      </c>
      <c r="G11" s="2">
        <v>2200</v>
      </c>
      <c r="I11" s="2">
        <v>10260857200</v>
      </c>
      <c r="K11" s="2">
        <v>1247107794</v>
      </c>
      <c r="M11" s="2">
        <v>9013749406</v>
      </c>
      <c r="O11" s="2">
        <v>10260857200</v>
      </c>
      <c r="Q11" s="2">
        <v>1247107794</v>
      </c>
      <c r="S11" s="2">
        <f t="shared" si="0"/>
        <v>9013749406</v>
      </c>
    </row>
    <row r="12" spans="1:19" x14ac:dyDescent="0.45">
      <c r="A12" s="1" t="s">
        <v>43</v>
      </c>
      <c r="C12" s="1" t="s">
        <v>113</v>
      </c>
      <c r="E12" s="2">
        <v>250000</v>
      </c>
      <c r="G12" s="2">
        <v>4200</v>
      </c>
      <c r="I12" s="2">
        <v>0</v>
      </c>
      <c r="K12" s="2">
        <v>0</v>
      </c>
      <c r="M12" s="2">
        <v>0</v>
      </c>
      <c r="O12" s="2">
        <v>1050000000</v>
      </c>
      <c r="Q12" s="2">
        <f>34768212-807666</f>
        <v>33960546</v>
      </c>
      <c r="S12" s="2">
        <f t="shared" si="0"/>
        <v>1016039454</v>
      </c>
    </row>
    <row r="13" spans="1:19" x14ac:dyDescent="0.45">
      <c r="A13" s="1" t="s">
        <v>51</v>
      </c>
      <c r="C13" s="1" t="s">
        <v>111</v>
      </c>
      <c r="E13" s="2">
        <v>33760598</v>
      </c>
      <c r="G13" s="2">
        <v>500</v>
      </c>
      <c r="I13" s="2">
        <v>16880299000</v>
      </c>
      <c r="K13" s="2">
        <v>239356029</v>
      </c>
      <c r="M13" s="2">
        <v>16640942971</v>
      </c>
      <c r="O13" s="2">
        <v>16880299000</v>
      </c>
      <c r="Q13" s="2">
        <v>239356029</v>
      </c>
      <c r="S13" s="2">
        <f t="shared" si="0"/>
        <v>16640942971</v>
      </c>
    </row>
    <row r="14" spans="1:19" x14ac:dyDescent="0.45">
      <c r="A14" s="1" t="s">
        <v>57</v>
      </c>
      <c r="C14" s="1" t="s">
        <v>114</v>
      </c>
      <c r="E14" s="2">
        <v>770000</v>
      </c>
      <c r="G14" s="2">
        <v>4790</v>
      </c>
      <c r="I14" s="2">
        <v>0</v>
      </c>
      <c r="K14" s="2">
        <v>0</v>
      </c>
      <c r="M14" s="2">
        <v>0</v>
      </c>
      <c r="O14" s="2">
        <v>3688300000</v>
      </c>
      <c r="Q14" s="2">
        <v>150246124</v>
      </c>
      <c r="S14" s="2">
        <f t="shared" si="0"/>
        <v>3538053876</v>
      </c>
    </row>
    <row r="15" spans="1:19" x14ac:dyDescent="0.45">
      <c r="A15" s="1" t="s">
        <v>18</v>
      </c>
      <c r="C15" s="1" t="s">
        <v>110</v>
      </c>
      <c r="E15" s="2">
        <v>3402534</v>
      </c>
      <c r="G15" s="2">
        <v>140</v>
      </c>
      <c r="I15" s="2">
        <v>0</v>
      </c>
      <c r="K15" s="2">
        <v>0</v>
      </c>
      <c r="M15" s="2">
        <v>0</v>
      </c>
      <c r="O15" s="2">
        <v>476354760</v>
      </c>
      <c r="Q15" s="2">
        <v>0</v>
      </c>
      <c r="S15" s="2">
        <f t="shared" si="0"/>
        <v>476354760</v>
      </c>
    </row>
    <row r="16" spans="1:19" x14ac:dyDescent="0.45">
      <c r="A16" s="1" t="s">
        <v>16</v>
      </c>
      <c r="C16" s="1" t="s">
        <v>115</v>
      </c>
      <c r="E16" s="2">
        <v>13000000</v>
      </c>
      <c r="G16" s="2">
        <v>104</v>
      </c>
      <c r="I16" s="2">
        <v>1352000000</v>
      </c>
      <c r="K16" s="2">
        <v>0</v>
      </c>
      <c r="M16" s="2">
        <v>1352000000</v>
      </c>
      <c r="O16" s="2">
        <v>1352000000</v>
      </c>
      <c r="Q16" s="2">
        <v>0</v>
      </c>
      <c r="S16" s="2">
        <f t="shared" si="0"/>
        <v>1352000000</v>
      </c>
    </row>
    <row r="17" spans="1:19" x14ac:dyDescent="0.45">
      <c r="A17" s="1" t="s">
        <v>15</v>
      </c>
      <c r="C17" s="1" t="s">
        <v>116</v>
      </c>
      <c r="E17" s="2">
        <v>2000000</v>
      </c>
      <c r="G17" s="2">
        <v>200</v>
      </c>
      <c r="I17" s="2">
        <v>400000000</v>
      </c>
      <c r="K17" s="2">
        <v>0</v>
      </c>
      <c r="M17" s="2">
        <v>400000000</v>
      </c>
      <c r="O17" s="2">
        <v>400000000</v>
      </c>
      <c r="Q17" s="2">
        <v>0</v>
      </c>
      <c r="S17" s="2">
        <f t="shared" si="0"/>
        <v>400000000</v>
      </c>
    </row>
    <row r="18" spans="1:19" x14ac:dyDescent="0.45">
      <c r="A18" s="1" t="s">
        <v>50</v>
      </c>
      <c r="C18" s="1" t="s">
        <v>117</v>
      </c>
      <c r="E18" s="2">
        <v>1717452</v>
      </c>
      <c r="G18" s="2">
        <v>3300</v>
      </c>
      <c r="I18" s="2">
        <v>5667591600</v>
      </c>
      <c r="K18" s="2">
        <v>0</v>
      </c>
      <c r="M18" s="2">
        <v>5667591600</v>
      </c>
      <c r="O18" s="2">
        <v>5667591600</v>
      </c>
      <c r="Q18" s="2">
        <v>0</v>
      </c>
      <c r="S18" s="2">
        <f t="shared" si="0"/>
        <v>5667591600</v>
      </c>
    </row>
    <row r="19" spans="1:19" x14ac:dyDescent="0.45">
      <c r="A19" s="1" t="s">
        <v>22</v>
      </c>
      <c r="C19" s="1" t="s">
        <v>109</v>
      </c>
      <c r="E19" s="2">
        <v>360000</v>
      </c>
      <c r="G19" s="2">
        <v>13200</v>
      </c>
      <c r="I19" s="2">
        <v>0</v>
      </c>
      <c r="K19" s="2">
        <v>0</v>
      </c>
      <c r="M19" s="2">
        <v>0</v>
      </c>
      <c r="O19" s="2">
        <v>4752000000</v>
      </c>
      <c r="Q19" s="2">
        <v>0</v>
      </c>
      <c r="S19" s="2">
        <f t="shared" si="0"/>
        <v>4752000000</v>
      </c>
    </row>
    <row r="20" spans="1:19" x14ac:dyDescent="0.45">
      <c r="A20" s="1" t="s">
        <v>49</v>
      </c>
      <c r="C20" s="1" t="s">
        <v>118</v>
      </c>
      <c r="E20" s="2">
        <v>4764089</v>
      </c>
      <c r="G20" s="2">
        <v>44</v>
      </c>
      <c r="I20" s="2">
        <v>209619916</v>
      </c>
      <c r="K20" s="2">
        <v>25809059</v>
      </c>
      <c r="M20" s="2">
        <v>183810857</v>
      </c>
      <c r="O20" s="2">
        <v>209619916</v>
      </c>
      <c r="Q20" s="2">
        <v>25809059</v>
      </c>
      <c r="S20" s="2">
        <f t="shared" si="0"/>
        <v>183810857</v>
      </c>
    </row>
    <row r="21" spans="1:19" x14ac:dyDescent="0.45">
      <c r="A21" s="1" t="s">
        <v>48</v>
      </c>
      <c r="C21" s="1" t="s">
        <v>118</v>
      </c>
      <c r="E21" s="2">
        <v>8493333</v>
      </c>
      <c r="G21" s="2">
        <v>200</v>
      </c>
      <c r="I21" s="2">
        <v>1698666600</v>
      </c>
      <c r="K21" s="2">
        <v>209145137</v>
      </c>
      <c r="M21" s="2">
        <v>1489521463</v>
      </c>
      <c r="O21" s="2">
        <v>1698666600</v>
      </c>
      <c r="Q21" s="2">
        <v>209145137</v>
      </c>
      <c r="S21" s="2">
        <f t="shared" si="0"/>
        <v>1489521463</v>
      </c>
    </row>
    <row r="22" spans="1:19" x14ac:dyDescent="0.45">
      <c r="A22" s="1" t="s">
        <v>47</v>
      </c>
      <c r="C22" s="1" t="s">
        <v>114</v>
      </c>
      <c r="E22" s="2">
        <v>1000000</v>
      </c>
      <c r="G22" s="2">
        <v>600</v>
      </c>
      <c r="I22" s="2">
        <v>0</v>
      </c>
      <c r="K22" s="2">
        <v>0</v>
      </c>
      <c r="M22" s="2">
        <v>0</v>
      </c>
      <c r="O22" s="2">
        <v>600000000</v>
      </c>
      <c r="Q22" s="2">
        <v>10894418</v>
      </c>
      <c r="S22" s="2">
        <f t="shared" si="0"/>
        <v>589105582</v>
      </c>
    </row>
    <row r="23" spans="1:19" ht="19.5" thickBot="1" x14ac:dyDescent="0.5">
      <c r="I23" s="5">
        <f>SUM(I8:I22)</f>
        <v>46532575116</v>
      </c>
      <c r="K23" s="5">
        <f>SUM(K8:K22)</f>
        <v>1721418019</v>
      </c>
      <c r="M23" s="5">
        <f>SUM(M8:M22)</f>
        <v>44811157097</v>
      </c>
      <c r="O23" s="5">
        <f>SUM(O8:O22)</f>
        <v>65149266526</v>
      </c>
      <c r="Q23" s="5">
        <f>SUM(Q8:Q22)</f>
        <v>2188527546</v>
      </c>
      <c r="S23" s="5">
        <f>SUM(S8:S22)</f>
        <v>62960738980</v>
      </c>
    </row>
    <row r="24" spans="1:19" ht="19.5" thickTop="1" x14ac:dyDescent="0.45">
      <c r="I24" s="2"/>
      <c r="O24" s="2"/>
      <c r="Q24" s="2"/>
      <c r="S24" s="2"/>
    </row>
    <row r="25" spans="1:19" x14ac:dyDescent="0.45">
      <c r="I25" s="2"/>
      <c r="O25" s="2"/>
      <c r="Q25" s="2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scale="3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6"/>
  <sheetViews>
    <sheetView rightToLeft="1" view="pageBreakPreview" zoomScale="60" zoomScaleNormal="100" workbookViewId="0">
      <selection activeCell="I21" sqref="I21"/>
    </sheetView>
  </sheetViews>
  <sheetFormatPr defaultRowHeight="18.75" x14ac:dyDescent="0.45"/>
  <cols>
    <col min="1" max="1" width="25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9" style="1" bestFit="1" customWidth="1"/>
    <col min="8" max="8" width="1" style="1" customWidth="1"/>
    <col min="9" max="9" width="39.140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 x14ac:dyDescent="0.45">
      <c r="A3" s="7" t="s">
        <v>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 x14ac:dyDescent="0.45">
      <c r="A6" s="7" t="s">
        <v>3</v>
      </c>
      <c r="C6" s="8" t="s">
        <v>95</v>
      </c>
      <c r="D6" s="8" t="s">
        <v>95</v>
      </c>
      <c r="E6" s="8" t="s">
        <v>95</v>
      </c>
      <c r="F6" s="8" t="s">
        <v>95</v>
      </c>
      <c r="G6" s="8" t="s">
        <v>95</v>
      </c>
      <c r="H6" s="8" t="s">
        <v>95</v>
      </c>
      <c r="I6" s="8" t="s">
        <v>95</v>
      </c>
      <c r="K6" s="8" t="s">
        <v>96</v>
      </c>
      <c r="L6" s="8" t="s">
        <v>96</v>
      </c>
      <c r="M6" s="8" t="s">
        <v>96</v>
      </c>
      <c r="N6" s="8" t="s">
        <v>96</v>
      </c>
      <c r="O6" s="8" t="s">
        <v>96</v>
      </c>
      <c r="P6" s="8" t="s">
        <v>96</v>
      </c>
      <c r="Q6" s="8" t="s">
        <v>96</v>
      </c>
    </row>
    <row r="7" spans="1:17" ht="30" x14ac:dyDescent="0.45">
      <c r="A7" s="8" t="s">
        <v>3</v>
      </c>
      <c r="C7" s="8" t="s">
        <v>7</v>
      </c>
      <c r="E7" s="8" t="s">
        <v>119</v>
      </c>
      <c r="G7" s="8" t="s">
        <v>120</v>
      </c>
      <c r="I7" s="8" t="s">
        <v>121</v>
      </c>
      <c r="K7" s="8" t="s">
        <v>7</v>
      </c>
      <c r="M7" s="8" t="s">
        <v>119</v>
      </c>
      <c r="O7" s="8" t="s">
        <v>120</v>
      </c>
      <c r="Q7" s="8" t="s">
        <v>121</v>
      </c>
    </row>
    <row r="8" spans="1:17" x14ac:dyDescent="0.45">
      <c r="A8" s="1" t="s">
        <v>29</v>
      </c>
      <c r="C8" s="2">
        <v>1</v>
      </c>
      <c r="E8" s="2">
        <v>4419</v>
      </c>
      <c r="G8" s="2">
        <v>5029</v>
      </c>
      <c r="I8" s="2">
        <v>-609</v>
      </c>
      <c r="K8" s="2">
        <v>1</v>
      </c>
      <c r="M8" s="2">
        <v>4419</v>
      </c>
      <c r="O8" s="2">
        <v>5679</v>
      </c>
      <c r="Q8" s="2">
        <v>-1259</v>
      </c>
    </row>
    <row r="9" spans="1:17" x14ac:dyDescent="0.45">
      <c r="A9" s="1" t="s">
        <v>17</v>
      </c>
      <c r="C9" s="2">
        <v>8278845</v>
      </c>
      <c r="E9" s="2">
        <v>36160800322</v>
      </c>
      <c r="G9" s="2">
        <v>44655927387</v>
      </c>
      <c r="I9" s="2">
        <v>-8495127064</v>
      </c>
      <c r="K9" s="2">
        <v>8278845</v>
      </c>
      <c r="M9" s="2">
        <v>36160800322</v>
      </c>
      <c r="O9" s="2">
        <v>45145165858</v>
      </c>
      <c r="Q9" s="2">
        <v>-8984365535</v>
      </c>
    </row>
    <row r="10" spans="1:17" x14ac:dyDescent="0.45">
      <c r="A10" s="1" t="s">
        <v>19</v>
      </c>
      <c r="C10" s="2">
        <v>3928204</v>
      </c>
      <c r="E10" s="2">
        <v>52598076078</v>
      </c>
      <c r="G10" s="2">
        <v>48787244476</v>
      </c>
      <c r="I10" s="2">
        <v>3810831602</v>
      </c>
      <c r="K10" s="2">
        <v>3928204</v>
      </c>
      <c r="M10" s="2">
        <v>52912907880</v>
      </c>
      <c r="O10" s="2">
        <v>48793493941</v>
      </c>
      <c r="Q10" s="2">
        <v>3804582137</v>
      </c>
    </row>
    <row r="11" spans="1:17" x14ac:dyDescent="0.45">
      <c r="A11" s="1" t="s">
        <v>63</v>
      </c>
      <c r="C11" s="2">
        <v>9063844</v>
      </c>
      <c r="E11" s="2">
        <v>44238678369</v>
      </c>
      <c r="G11" s="2">
        <v>44323527346</v>
      </c>
      <c r="I11" s="2">
        <v>-84848976</v>
      </c>
      <c r="K11" s="2">
        <v>9063844</v>
      </c>
      <c r="M11" s="2">
        <v>44238678369</v>
      </c>
      <c r="O11" s="2">
        <v>44323527346</v>
      </c>
      <c r="Q11" s="2">
        <v>-84848976</v>
      </c>
    </row>
    <row r="12" spans="1:17" x14ac:dyDescent="0.45">
      <c r="A12" s="1" t="s">
        <v>55</v>
      </c>
      <c r="C12" s="2">
        <v>20965710</v>
      </c>
      <c r="E12" s="2">
        <v>138384001129</v>
      </c>
      <c r="G12" s="2">
        <v>147345615660</v>
      </c>
      <c r="I12" s="2">
        <v>-8961614530</v>
      </c>
      <c r="K12" s="2">
        <v>20965710</v>
      </c>
      <c r="M12" s="2">
        <v>138384001129</v>
      </c>
      <c r="O12" s="2">
        <v>147137206023</v>
      </c>
      <c r="Q12" s="2">
        <v>-8753204893</v>
      </c>
    </row>
    <row r="13" spans="1:17" x14ac:dyDescent="0.45">
      <c r="A13" s="1" t="s">
        <v>46</v>
      </c>
      <c r="C13" s="2">
        <v>1200000</v>
      </c>
      <c r="E13" s="2">
        <v>32171434200</v>
      </c>
      <c r="G13" s="2">
        <v>36787802400</v>
      </c>
      <c r="I13" s="2">
        <v>-4616368200</v>
      </c>
      <c r="K13" s="2">
        <v>1200000</v>
      </c>
      <c r="M13" s="2">
        <v>32171434200</v>
      </c>
      <c r="O13" s="2">
        <v>33543223200</v>
      </c>
      <c r="Q13" s="2">
        <v>-1371789000</v>
      </c>
    </row>
    <row r="14" spans="1:17" x14ac:dyDescent="0.45">
      <c r="A14" s="1" t="s">
        <v>58</v>
      </c>
      <c r="C14" s="2">
        <v>2500000</v>
      </c>
      <c r="E14" s="2">
        <v>15059857500</v>
      </c>
      <c r="G14" s="2">
        <v>17122511250</v>
      </c>
      <c r="I14" s="2">
        <v>-2062653750</v>
      </c>
      <c r="K14" s="2">
        <v>2500000</v>
      </c>
      <c r="M14" s="2">
        <v>15059857500</v>
      </c>
      <c r="O14" s="2">
        <v>17346172497</v>
      </c>
      <c r="Q14" s="2">
        <v>-2286314997</v>
      </c>
    </row>
    <row r="15" spans="1:17" x14ac:dyDescent="0.45">
      <c r="A15" s="1" t="s">
        <v>50</v>
      </c>
      <c r="C15" s="2">
        <v>1717452</v>
      </c>
      <c r="E15" s="2">
        <v>30781413885</v>
      </c>
      <c r="G15" s="2">
        <v>37081104248</v>
      </c>
      <c r="I15" s="2">
        <v>-6299690362</v>
      </c>
      <c r="K15" s="2">
        <v>1717452</v>
      </c>
      <c r="M15" s="2">
        <v>30781413885</v>
      </c>
      <c r="O15" s="2">
        <v>41195536169</v>
      </c>
      <c r="Q15" s="2">
        <v>-10414122283</v>
      </c>
    </row>
    <row r="16" spans="1:17" x14ac:dyDescent="0.45">
      <c r="A16" s="1" t="s">
        <v>62</v>
      </c>
      <c r="C16" s="2">
        <v>2156719</v>
      </c>
      <c r="E16" s="2">
        <v>32672830594</v>
      </c>
      <c r="G16" s="2">
        <v>33601937793</v>
      </c>
      <c r="I16" s="2">
        <v>-929107198</v>
      </c>
      <c r="K16" s="2">
        <v>2156719</v>
      </c>
      <c r="M16" s="2">
        <v>32672830594</v>
      </c>
      <c r="O16" s="2">
        <v>33601937793</v>
      </c>
      <c r="Q16" s="2">
        <v>-929107198</v>
      </c>
    </row>
    <row r="17" spans="1:17" x14ac:dyDescent="0.45">
      <c r="A17" s="1" t="s">
        <v>53</v>
      </c>
      <c r="C17" s="2">
        <v>1246276</v>
      </c>
      <c r="E17" s="2">
        <v>34688098418</v>
      </c>
      <c r="G17" s="2">
        <v>36360560306</v>
      </c>
      <c r="I17" s="2">
        <v>-1672461887</v>
      </c>
      <c r="K17" s="2">
        <v>1246276</v>
      </c>
      <c r="M17" s="2">
        <v>34688098418</v>
      </c>
      <c r="O17" s="2">
        <v>39643541054</v>
      </c>
      <c r="Q17" s="2">
        <v>-4955442635</v>
      </c>
    </row>
    <row r="18" spans="1:17" x14ac:dyDescent="0.45">
      <c r="A18" s="1" t="s">
        <v>47</v>
      </c>
      <c r="C18" s="2">
        <v>1000000</v>
      </c>
      <c r="E18" s="2">
        <v>5944419000</v>
      </c>
      <c r="G18" s="2">
        <v>6391741500</v>
      </c>
      <c r="I18" s="2">
        <v>-447322500</v>
      </c>
      <c r="K18" s="2">
        <v>1000000</v>
      </c>
      <c r="M18" s="2">
        <v>5944419000</v>
      </c>
      <c r="O18" s="2">
        <v>7455375003</v>
      </c>
      <c r="Q18" s="2">
        <v>-1510956003</v>
      </c>
    </row>
    <row r="19" spans="1:17" x14ac:dyDescent="0.45">
      <c r="A19" s="1" t="s">
        <v>40</v>
      </c>
      <c r="C19" s="2">
        <v>4664026</v>
      </c>
      <c r="E19" s="2">
        <v>42978269669</v>
      </c>
      <c r="G19" s="2">
        <v>53827153275</v>
      </c>
      <c r="I19" s="2">
        <v>-10848883605</v>
      </c>
      <c r="K19" s="2">
        <v>4664026</v>
      </c>
      <c r="M19" s="2">
        <v>42978269669</v>
      </c>
      <c r="O19" s="2">
        <v>54238258048</v>
      </c>
      <c r="Q19" s="2">
        <v>-11259988378</v>
      </c>
    </row>
    <row r="20" spans="1:17" x14ac:dyDescent="0.45">
      <c r="A20" s="1" t="s">
        <v>16</v>
      </c>
      <c r="C20" s="2">
        <v>33849255</v>
      </c>
      <c r="E20" s="2">
        <v>99227515349</v>
      </c>
      <c r="G20" s="2">
        <v>113998922348</v>
      </c>
      <c r="I20" s="2">
        <v>-14771406998</v>
      </c>
      <c r="K20" s="2">
        <v>33849255</v>
      </c>
      <c r="M20" s="2">
        <v>99227515349</v>
      </c>
      <c r="O20" s="2">
        <v>129073160031</v>
      </c>
      <c r="Q20" s="2">
        <v>-29845644681</v>
      </c>
    </row>
    <row r="21" spans="1:17" x14ac:dyDescent="0.45">
      <c r="A21" s="1" t="s">
        <v>42</v>
      </c>
      <c r="C21" s="2">
        <v>1979252</v>
      </c>
      <c r="E21" s="2">
        <v>13673954381</v>
      </c>
      <c r="G21" s="2">
        <v>14264197016</v>
      </c>
      <c r="I21" s="2">
        <v>-590242634</v>
      </c>
      <c r="K21" s="2">
        <v>1979252</v>
      </c>
      <c r="M21" s="2">
        <v>13673954381</v>
      </c>
      <c r="O21" s="2">
        <v>15661104591</v>
      </c>
      <c r="Q21" s="2">
        <v>-1987150209</v>
      </c>
    </row>
    <row r="22" spans="1:17" x14ac:dyDescent="0.45">
      <c r="A22" s="1" t="s">
        <v>38</v>
      </c>
      <c r="C22" s="2">
        <v>11061022</v>
      </c>
      <c r="E22" s="2">
        <v>39197919796</v>
      </c>
      <c r="G22" s="2">
        <v>35492534390</v>
      </c>
      <c r="I22" s="2">
        <v>3705385406</v>
      </c>
      <c r="K22" s="2">
        <v>11061022</v>
      </c>
      <c r="M22" s="2">
        <v>39197919796</v>
      </c>
      <c r="O22" s="2">
        <v>40429383198</v>
      </c>
      <c r="Q22" s="2">
        <v>-1231463401</v>
      </c>
    </row>
    <row r="23" spans="1:17" x14ac:dyDescent="0.45">
      <c r="A23" s="1" t="s">
        <v>31</v>
      </c>
      <c r="C23" s="2">
        <v>2616585</v>
      </c>
      <c r="E23" s="2">
        <v>4674026325</v>
      </c>
      <c r="G23" s="2">
        <v>4473748069</v>
      </c>
      <c r="I23" s="2">
        <v>200278256</v>
      </c>
      <c r="K23" s="2">
        <v>2616585</v>
      </c>
      <c r="M23" s="2">
        <v>4674026325</v>
      </c>
      <c r="O23" s="2">
        <v>6962920691</v>
      </c>
      <c r="Q23" s="2">
        <v>-2288894365</v>
      </c>
    </row>
    <row r="24" spans="1:17" x14ac:dyDescent="0.45">
      <c r="A24" s="1" t="s">
        <v>48</v>
      </c>
      <c r="C24" s="2">
        <v>5293333</v>
      </c>
      <c r="E24" s="2">
        <v>45883224470</v>
      </c>
      <c r="G24" s="2">
        <v>43090474011</v>
      </c>
      <c r="I24" s="2">
        <v>2792750459</v>
      </c>
      <c r="K24" s="2">
        <v>5293333</v>
      </c>
      <c r="M24" s="2">
        <v>45883224470</v>
      </c>
      <c r="O24" s="2">
        <v>55670242533</v>
      </c>
      <c r="Q24" s="2">
        <v>-9787018062</v>
      </c>
    </row>
    <row r="25" spans="1:17" x14ac:dyDescent="0.45">
      <c r="A25" s="1" t="s">
        <v>21</v>
      </c>
      <c r="C25" s="2">
        <v>1670000</v>
      </c>
      <c r="E25" s="2">
        <v>50449329765</v>
      </c>
      <c r="G25" s="2">
        <v>55117372050</v>
      </c>
      <c r="I25" s="2">
        <v>-4668042285</v>
      </c>
      <c r="K25" s="2">
        <v>1670000</v>
      </c>
      <c r="M25" s="2">
        <v>50449329765</v>
      </c>
      <c r="O25" s="2">
        <v>57405951146</v>
      </c>
      <c r="Q25" s="2">
        <v>-6956621381</v>
      </c>
    </row>
    <row r="26" spans="1:17" x14ac:dyDescent="0.45">
      <c r="A26" s="1" t="s">
        <v>27</v>
      </c>
      <c r="C26" s="2">
        <v>3000000</v>
      </c>
      <c r="E26" s="2">
        <v>20159334000</v>
      </c>
      <c r="G26" s="2">
        <v>19383975000</v>
      </c>
      <c r="I26" s="2">
        <v>775359000</v>
      </c>
      <c r="K26" s="2">
        <v>3000000</v>
      </c>
      <c r="M26" s="2">
        <v>20159334000</v>
      </c>
      <c r="O26" s="2">
        <v>21837613557</v>
      </c>
      <c r="Q26" s="2">
        <v>-1678279557</v>
      </c>
    </row>
    <row r="27" spans="1:17" x14ac:dyDescent="0.45">
      <c r="A27" s="1" t="s">
        <v>52</v>
      </c>
      <c r="C27" s="2">
        <v>1121634</v>
      </c>
      <c r="E27" s="2">
        <v>10469477007</v>
      </c>
      <c r="G27" s="2">
        <v>10502925815</v>
      </c>
      <c r="I27" s="2">
        <v>-33448807</v>
      </c>
      <c r="K27" s="2">
        <v>1121634</v>
      </c>
      <c r="M27" s="2">
        <v>10469477007</v>
      </c>
      <c r="O27" s="2">
        <v>10605512759</v>
      </c>
      <c r="Q27" s="2">
        <v>-136035751</v>
      </c>
    </row>
    <row r="28" spans="1:17" x14ac:dyDescent="0.45">
      <c r="A28" s="1" t="s">
        <v>56</v>
      </c>
      <c r="C28" s="2">
        <v>2147553</v>
      </c>
      <c r="E28" s="2">
        <v>51063819426</v>
      </c>
      <c r="G28" s="2">
        <v>50316648155</v>
      </c>
      <c r="I28" s="2">
        <v>747171271</v>
      </c>
      <c r="K28" s="2">
        <v>2147553</v>
      </c>
      <c r="M28" s="2">
        <v>51063819426</v>
      </c>
      <c r="O28" s="2">
        <v>58556879890</v>
      </c>
      <c r="Q28" s="2">
        <v>-7493060463</v>
      </c>
    </row>
    <row r="29" spans="1:17" x14ac:dyDescent="0.45">
      <c r="A29" s="1" t="s">
        <v>23</v>
      </c>
      <c r="C29" s="2">
        <v>300000</v>
      </c>
      <c r="E29" s="2">
        <v>53428199400</v>
      </c>
      <c r="G29" s="2">
        <v>50902318350</v>
      </c>
      <c r="I29" s="2">
        <v>2525881050</v>
      </c>
      <c r="K29" s="2">
        <v>300000</v>
      </c>
      <c r="M29" s="2">
        <v>53428199400</v>
      </c>
      <c r="O29" s="2">
        <v>49798922850</v>
      </c>
      <c r="Q29" s="2">
        <v>3629276550</v>
      </c>
    </row>
    <row r="30" spans="1:17" x14ac:dyDescent="0.45">
      <c r="A30" s="1" t="s">
        <v>61</v>
      </c>
      <c r="C30" s="2">
        <v>1877905</v>
      </c>
      <c r="E30" s="2">
        <v>26880933099</v>
      </c>
      <c r="G30" s="2">
        <v>28053939380</v>
      </c>
      <c r="I30" s="2">
        <v>-1173006280</v>
      </c>
      <c r="K30" s="2">
        <v>1877905</v>
      </c>
      <c r="M30" s="2">
        <v>26880933099</v>
      </c>
      <c r="O30" s="2">
        <v>28053939380</v>
      </c>
      <c r="Q30" s="2">
        <v>-1173006280</v>
      </c>
    </row>
    <row r="31" spans="1:17" x14ac:dyDescent="0.45">
      <c r="A31" s="1" t="s">
        <v>28</v>
      </c>
      <c r="C31" s="2">
        <v>270000</v>
      </c>
      <c r="E31" s="2">
        <v>16881951150</v>
      </c>
      <c r="G31" s="2">
        <v>17848167750</v>
      </c>
      <c r="I31" s="2">
        <v>-966216600</v>
      </c>
      <c r="K31" s="2">
        <v>270000</v>
      </c>
      <c r="M31" s="2">
        <v>16881951150</v>
      </c>
      <c r="O31" s="2">
        <v>19388745071</v>
      </c>
      <c r="Q31" s="2">
        <v>-2506793921</v>
      </c>
    </row>
    <row r="32" spans="1:17" x14ac:dyDescent="0.45">
      <c r="A32" s="1" t="s">
        <v>44</v>
      </c>
      <c r="C32" s="2">
        <v>960000</v>
      </c>
      <c r="E32" s="2">
        <v>25555832640</v>
      </c>
      <c r="G32" s="2">
        <v>25953552269</v>
      </c>
      <c r="I32" s="2">
        <v>-397719629</v>
      </c>
      <c r="K32" s="2">
        <v>960000</v>
      </c>
      <c r="M32" s="2">
        <v>25555832640</v>
      </c>
      <c r="O32" s="2">
        <v>28657268947</v>
      </c>
      <c r="Q32" s="2">
        <v>-3101436307</v>
      </c>
    </row>
    <row r="33" spans="1:17" x14ac:dyDescent="0.45">
      <c r="A33" s="1" t="s">
        <v>45</v>
      </c>
      <c r="C33" s="2">
        <v>1000000</v>
      </c>
      <c r="E33" s="2">
        <v>26332384500</v>
      </c>
      <c r="G33" s="2">
        <v>26561016000</v>
      </c>
      <c r="I33" s="2">
        <v>-228631500</v>
      </c>
      <c r="K33" s="2">
        <v>1000000</v>
      </c>
      <c r="M33" s="2">
        <v>26332384500</v>
      </c>
      <c r="O33" s="2">
        <v>26083872000</v>
      </c>
      <c r="Q33" s="2">
        <v>248512500</v>
      </c>
    </row>
    <row r="34" spans="1:17" x14ac:dyDescent="0.45">
      <c r="A34" s="1" t="s">
        <v>39</v>
      </c>
      <c r="C34" s="2">
        <v>27870967</v>
      </c>
      <c r="E34" s="2">
        <v>240480569598</v>
      </c>
      <c r="G34" s="2">
        <v>203554007406</v>
      </c>
      <c r="I34" s="2">
        <v>36926562192</v>
      </c>
      <c r="K34" s="2">
        <v>27870967</v>
      </c>
      <c r="M34" s="2">
        <v>240480569598</v>
      </c>
      <c r="O34" s="2">
        <v>207063324640</v>
      </c>
      <c r="Q34" s="2">
        <f>33417244958-1641785708</f>
        <v>31775459250</v>
      </c>
    </row>
    <row r="35" spans="1:17" x14ac:dyDescent="0.45">
      <c r="A35" s="1" t="s">
        <v>36</v>
      </c>
      <c r="C35" s="2">
        <v>10115901</v>
      </c>
      <c r="E35" s="2">
        <v>11644513788</v>
      </c>
      <c r="G35" s="2">
        <v>11905962284</v>
      </c>
      <c r="I35" s="2">
        <v>-261448495</v>
      </c>
      <c r="K35" s="2">
        <v>10115901</v>
      </c>
      <c r="M35" s="2">
        <v>11644513788</v>
      </c>
      <c r="O35" s="2">
        <v>13042257677</v>
      </c>
      <c r="Q35" s="2">
        <v>-1397743888</v>
      </c>
    </row>
    <row r="36" spans="1:17" x14ac:dyDescent="0.45">
      <c r="A36" s="1" t="s">
        <v>59</v>
      </c>
      <c r="C36" s="2">
        <v>7100000</v>
      </c>
      <c r="E36" s="2">
        <v>20806261740</v>
      </c>
      <c r="G36" s="2">
        <v>20248928396</v>
      </c>
      <c r="I36" s="2">
        <v>557333344</v>
      </c>
      <c r="K36" s="2">
        <v>7100000</v>
      </c>
      <c r="M36" s="2">
        <v>20806261740</v>
      </c>
      <c r="O36" s="2">
        <v>20248928396</v>
      </c>
      <c r="Q36" s="2">
        <v>557333344</v>
      </c>
    </row>
    <row r="37" spans="1:17" x14ac:dyDescent="0.45">
      <c r="A37" s="1" t="s">
        <v>51</v>
      </c>
      <c r="C37" s="2">
        <v>33760598</v>
      </c>
      <c r="E37" s="2">
        <v>167798612209</v>
      </c>
      <c r="G37" s="2">
        <v>183236084532</v>
      </c>
      <c r="I37" s="2">
        <v>-15437472322</v>
      </c>
      <c r="K37" s="2">
        <v>33760598</v>
      </c>
      <c r="M37" s="2">
        <v>167798612209</v>
      </c>
      <c r="O37" s="2">
        <v>190619223471</v>
      </c>
      <c r="Q37" s="2">
        <v>-22820611261</v>
      </c>
    </row>
    <row r="38" spans="1:17" x14ac:dyDescent="0.45">
      <c r="A38" s="1" t="s">
        <v>54</v>
      </c>
      <c r="C38" s="2">
        <v>2204347</v>
      </c>
      <c r="E38" s="2">
        <v>40515863692</v>
      </c>
      <c r="G38" s="2">
        <v>39234014708</v>
      </c>
      <c r="I38" s="2">
        <v>1281848984</v>
      </c>
      <c r="K38" s="2">
        <v>2204347</v>
      </c>
      <c r="M38" s="2">
        <v>40515863692</v>
      </c>
      <c r="O38" s="2">
        <v>41151320721</v>
      </c>
      <c r="Q38" s="2">
        <v>-635457028</v>
      </c>
    </row>
    <row r="39" spans="1:17" x14ac:dyDescent="0.45">
      <c r="A39" s="1" t="s">
        <v>30</v>
      </c>
      <c r="C39" s="2">
        <v>2009078</v>
      </c>
      <c r="E39" s="2">
        <v>55819615405</v>
      </c>
      <c r="G39" s="2">
        <v>57841042569</v>
      </c>
      <c r="I39" s="2">
        <v>-2021427163</v>
      </c>
      <c r="K39" s="2">
        <v>2009078</v>
      </c>
      <c r="M39" s="2">
        <v>55819615405</v>
      </c>
      <c r="O39" s="2">
        <v>57194910069</v>
      </c>
      <c r="Q39" s="2">
        <v>-1375294663</v>
      </c>
    </row>
    <row r="40" spans="1:17" x14ac:dyDescent="0.45">
      <c r="A40" s="1" t="s">
        <v>26</v>
      </c>
      <c r="C40" s="2">
        <v>12274500</v>
      </c>
      <c r="E40" s="2">
        <v>49330529969</v>
      </c>
      <c r="G40" s="2">
        <v>50221237040</v>
      </c>
      <c r="I40" s="2">
        <v>-890707070</v>
      </c>
      <c r="K40" s="2">
        <v>12274500</v>
      </c>
      <c r="M40" s="2">
        <v>49330529969</v>
      </c>
      <c r="O40" s="2">
        <v>52161270253</v>
      </c>
      <c r="Q40" s="2">
        <v>-2830740283</v>
      </c>
    </row>
    <row r="41" spans="1:17" x14ac:dyDescent="0.45">
      <c r="A41" s="1" t="s">
        <v>49</v>
      </c>
      <c r="C41" s="2">
        <v>4764089</v>
      </c>
      <c r="E41" s="2">
        <v>15637422297</v>
      </c>
      <c r="G41" s="2">
        <v>17347025401</v>
      </c>
      <c r="I41" s="2">
        <v>-1709603103</v>
      </c>
      <c r="K41" s="2">
        <v>4764089</v>
      </c>
      <c r="M41" s="2">
        <v>15637422297</v>
      </c>
      <c r="O41" s="2">
        <v>19963012200</v>
      </c>
      <c r="Q41" s="2">
        <v>-4325589902</v>
      </c>
    </row>
    <row r="42" spans="1:17" x14ac:dyDescent="0.45">
      <c r="A42" s="1" t="s">
        <v>25</v>
      </c>
      <c r="C42" s="2">
        <v>1107365</v>
      </c>
      <c r="E42" s="2">
        <v>42930270951</v>
      </c>
      <c r="G42" s="2">
        <v>41664378346</v>
      </c>
      <c r="I42" s="2">
        <v>1265892605</v>
      </c>
      <c r="K42" s="2">
        <v>1107365</v>
      </c>
      <c r="M42" s="2">
        <v>42930270951</v>
      </c>
      <c r="O42" s="2">
        <v>43700814281</v>
      </c>
      <c r="Q42" s="2">
        <v>-770543329</v>
      </c>
    </row>
    <row r="43" spans="1:17" x14ac:dyDescent="0.45">
      <c r="A43" s="1" t="s">
        <v>15</v>
      </c>
      <c r="C43" s="2">
        <v>2857142</v>
      </c>
      <c r="E43" s="2">
        <v>10363678176</v>
      </c>
      <c r="G43" s="2">
        <v>10497168000</v>
      </c>
      <c r="I43" s="2">
        <v>-133489823</v>
      </c>
      <c r="K43" s="2">
        <v>2857142</v>
      </c>
      <c r="M43" s="2">
        <v>10363678176</v>
      </c>
      <c r="O43" s="2">
        <v>11155342527</v>
      </c>
      <c r="Q43" s="2">
        <v>-791664350</v>
      </c>
    </row>
    <row r="44" spans="1:17" x14ac:dyDescent="0.45">
      <c r="A44" s="1" t="s">
        <v>22</v>
      </c>
      <c r="C44" s="2">
        <v>360000</v>
      </c>
      <c r="E44" s="2">
        <v>42756873840</v>
      </c>
      <c r="G44" s="2">
        <v>39414480120</v>
      </c>
      <c r="I44" s="2">
        <v>3342393720</v>
      </c>
      <c r="K44" s="2">
        <v>360000</v>
      </c>
      <c r="M44" s="2">
        <v>42756873840</v>
      </c>
      <c r="O44" s="2">
        <v>50205347254</v>
      </c>
      <c r="Q44" s="2">
        <v>-7448473414</v>
      </c>
    </row>
    <row r="45" spans="1:17" x14ac:dyDescent="0.45">
      <c r="A45" s="1" t="s">
        <v>64</v>
      </c>
      <c r="C45" s="2">
        <v>1596219</v>
      </c>
      <c r="E45" s="2">
        <v>60612761183</v>
      </c>
      <c r="G45" s="2">
        <v>59672495414</v>
      </c>
      <c r="I45" s="2">
        <v>940265769</v>
      </c>
      <c r="K45" s="2">
        <v>1596219</v>
      </c>
      <c r="M45" s="2">
        <v>60612761183</v>
      </c>
      <c r="O45" s="2">
        <v>59672495414</v>
      </c>
      <c r="Q45" s="2">
        <f>940265769-25</f>
        <v>940265744</v>
      </c>
    </row>
    <row r="46" spans="1:17" x14ac:dyDescent="0.45">
      <c r="A46" s="1" t="s">
        <v>41</v>
      </c>
      <c r="C46" s="2">
        <v>830027</v>
      </c>
      <c r="E46" s="2">
        <v>10049575973</v>
      </c>
      <c r="G46" s="2">
        <v>10577632510</v>
      </c>
      <c r="I46" s="2">
        <v>-528056536</v>
      </c>
      <c r="K46" s="2">
        <v>830027</v>
      </c>
      <c r="M46" s="2">
        <v>10049575973</v>
      </c>
      <c r="O46" s="2">
        <v>12953886929</v>
      </c>
      <c r="Q46" s="2">
        <v>-2904310955</v>
      </c>
    </row>
    <row r="47" spans="1:17" x14ac:dyDescent="0.45">
      <c r="A47" s="1" t="s">
        <v>33</v>
      </c>
      <c r="C47" s="2">
        <v>725000</v>
      </c>
      <c r="E47" s="2">
        <v>19458528750</v>
      </c>
      <c r="G47" s="2">
        <v>21462036525</v>
      </c>
      <c r="I47" s="2">
        <v>-2003507775</v>
      </c>
      <c r="K47" s="2">
        <v>725000</v>
      </c>
      <c r="M47" s="2">
        <v>19458528750</v>
      </c>
      <c r="O47" s="2">
        <v>20027870889</v>
      </c>
      <c r="Q47" s="2">
        <v>-569342139</v>
      </c>
    </row>
    <row r="48" spans="1:17" x14ac:dyDescent="0.45">
      <c r="A48" s="1" t="s">
        <v>35</v>
      </c>
      <c r="C48" s="2">
        <v>14000000</v>
      </c>
      <c r="E48" s="2">
        <v>29976571800</v>
      </c>
      <c r="G48" s="2">
        <v>32926912200</v>
      </c>
      <c r="I48" s="2">
        <v>-2950340400</v>
      </c>
      <c r="K48" s="2">
        <v>14000000</v>
      </c>
      <c r="M48" s="2">
        <v>29976571800</v>
      </c>
      <c r="O48" s="2">
        <v>39439927800</v>
      </c>
      <c r="Q48" s="2">
        <v>-9463356000</v>
      </c>
    </row>
    <row r="49" spans="1:17" x14ac:dyDescent="0.45">
      <c r="A49" s="1" t="s">
        <v>37</v>
      </c>
      <c r="C49" s="2">
        <v>653648</v>
      </c>
      <c r="E49" s="2">
        <v>22852016799</v>
      </c>
      <c r="G49" s="2">
        <v>22670084336</v>
      </c>
      <c r="I49" s="2">
        <v>181932460</v>
      </c>
      <c r="K49" s="2">
        <v>653648</v>
      </c>
      <c r="M49" s="2">
        <v>22852016799</v>
      </c>
      <c r="O49" s="2">
        <v>22589501191</v>
      </c>
      <c r="Q49" s="2">
        <v>262515608</v>
      </c>
    </row>
    <row r="50" spans="1:17" x14ac:dyDescent="0.45">
      <c r="A50" s="1" t="s">
        <v>57</v>
      </c>
      <c r="C50" s="2">
        <v>770000</v>
      </c>
      <c r="E50" s="2">
        <v>31129570395</v>
      </c>
      <c r="G50" s="2">
        <v>30379460265</v>
      </c>
      <c r="I50" s="2">
        <v>750110130</v>
      </c>
      <c r="K50" s="2">
        <v>770000</v>
      </c>
      <c r="M50" s="2">
        <v>31129570395</v>
      </c>
      <c r="O50" s="2">
        <v>34405561682</v>
      </c>
      <c r="Q50" s="2">
        <v>-3275991287</v>
      </c>
    </row>
    <row r="51" spans="1:17" x14ac:dyDescent="0.45">
      <c r="A51" s="1" t="s">
        <v>20</v>
      </c>
      <c r="C51" s="2">
        <v>400000</v>
      </c>
      <c r="E51" s="2">
        <v>55937181600</v>
      </c>
      <c r="G51" s="2">
        <v>53992819800</v>
      </c>
      <c r="I51" s="2">
        <v>1944361800</v>
      </c>
      <c r="K51" s="2">
        <v>400000</v>
      </c>
      <c r="M51" s="2">
        <v>55937181600</v>
      </c>
      <c r="O51" s="2">
        <v>58885595159</v>
      </c>
      <c r="Q51" s="2">
        <v>-2948413559</v>
      </c>
    </row>
    <row r="52" spans="1:17" ht="19.5" thickBot="1" x14ac:dyDescent="0.5">
      <c r="C52" s="5">
        <f>SUM(C8:C51)</f>
        <v>247266497</v>
      </c>
      <c r="E52" s="5">
        <f>SUM(E8:E51)</f>
        <v>1877656203056</v>
      </c>
      <c r="G52" s="5">
        <f>SUM(G8:G51)</f>
        <v>1909090691125</v>
      </c>
      <c r="I52" s="5">
        <f>SUM(I8:I51)</f>
        <v>-31434488053</v>
      </c>
      <c r="K52" s="5">
        <f>SUM(K8:K51)</f>
        <v>247266497</v>
      </c>
      <c r="M52" s="5">
        <f>SUM(M8:M51)</f>
        <v>1877971034858</v>
      </c>
      <c r="O52" s="5">
        <f>SUM(O8:O51)</f>
        <v>2015089549808</v>
      </c>
      <c r="Q52" s="5">
        <f>SUM(Q8:Q51)</f>
        <v>-139075132460</v>
      </c>
    </row>
    <row r="53" spans="1:17" ht="19.5" thickTop="1" x14ac:dyDescent="0.45">
      <c r="I53" s="2"/>
      <c r="M53" s="2"/>
      <c r="Q53" s="2"/>
    </row>
    <row r="54" spans="1:17" x14ac:dyDescent="0.45">
      <c r="M54" s="2"/>
      <c r="Q54" s="2"/>
    </row>
    <row r="55" spans="1:17" x14ac:dyDescent="0.45">
      <c r="M55" s="2"/>
      <c r="Q55" s="2"/>
    </row>
    <row r="56" spans="1:17" x14ac:dyDescent="0.45">
      <c r="M56" s="2"/>
      <c r="Q56" s="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7"/>
  <sheetViews>
    <sheetView rightToLeft="1" view="pageBreakPreview" zoomScale="60" zoomScaleNormal="100" workbookViewId="0">
      <selection activeCell="E14" sqref="E14"/>
    </sheetView>
  </sheetViews>
  <sheetFormatPr defaultRowHeight="18.75" x14ac:dyDescent="0.45"/>
  <cols>
    <col min="1" max="1" width="25.4257812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30" x14ac:dyDescent="0.45">
      <c r="A3" s="7" t="s">
        <v>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6" spans="1:17" ht="30" x14ac:dyDescent="0.45">
      <c r="A6" s="7" t="s">
        <v>3</v>
      </c>
      <c r="C6" s="8" t="s">
        <v>95</v>
      </c>
      <c r="D6" s="8" t="s">
        <v>95</v>
      </c>
      <c r="E6" s="8" t="s">
        <v>95</v>
      </c>
      <c r="F6" s="8" t="s">
        <v>95</v>
      </c>
      <c r="G6" s="8" t="s">
        <v>95</v>
      </c>
      <c r="H6" s="8" t="s">
        <v>95</v>
      </c>
      <c r="I6" s="8" t="s">
        <v>95</v>
      </c>
      <c r="K6" s="8" t="s">
        <v>96</v>
      </c>
      <c r="L6" s="8" t="s">
        <v>96</v>
      </c>
      <c r="M6" s="8" t="s">
        <v>96</v>
      </c>
      <c r="N6" s="8" t="s">
        <v>96</v>
      </c>
      <c r="O6" s="8" t="s">
        <v>96</v>
      </c>
      <c r="P6" s="8" t="s">
        <v>96</v>
      </c>
      <c r="Q6" s="8" t="s">
        <v>96</v>
      </c>
    </row>
    <row r="7" spans="1:17" ht="30" x14ac:dyDescent="0.45">
      <c r="A7" s="8" t="s">
        <v>3</v>
      </c>
      <c r="C7" s="8" t="s">
        <v>7</v>
      </c>
      <c r="E7" s="8" t="s">
        <v>119</v>
      </c>
      <c r="G7" s="8" t="s">
        <v>120</v>
      </c>
      <c r="I7" s="8" t="s">
        <v>122</v>
      </c>
      <c r="K7" s="8" t="s">
        <v>7</v>
      </c>
      <c r="M7" s="8" t="s">
        <v>119</v>
      </c>
      <c r="O7" s="8" t="s">
        <v>120</v>
      </c>
      <c r="Q7" s="8" t="s">
        <v>122</v>
      </c>
    </row>
    <row r="8" spans="1:17" x14ac:dyDescent="0.45">
      <c r="A8" s="1" t="s">
        <v>32</v>
      </c>
      <c r="C8" s="2">
        <v>8258064</v>
      </c>
      <c r="E8" s="2">
        <v>34062317908</v>
      </c>
      <c r="G8" s="2">
        <v>43753589007</v>
      </c>
      <c r="I8" s="2">
        <v>-9691271099</v>
      </c>
      <c r="K8" s="2">
        <v>8258064</v>
      </c>
      <c r="M8" s="2">
        <v>34062317908</v>
      </c>
      <c r="O8" s="2">
        <v>43753589007</v>
      </c>
      <c r="Q8" s="2">
        <v>-9691271099</v>
      </c>
    </row>
    <row r="9" spans="1:17" x14ac:dyDescent="0.45">
      <c r="A9" s="1" t="s">
        <v>65</v>
      </c>
      <c r="C9" s="2">
        <v>2000000</v>
      </c>
      <c r="E9" s="2">
        <v>32734998040</v>
      </c>
      <c r="G9" s="2">
        <v>26423971200</v>
      </c>
      <c r="I9" s="2">
        <v>6311026840</v>
      </c>
      <c r="K9" s="2">
        <v>2000000</v>
      </c>
      <c r="M9" s="2">
        <v>32734998040</v>
      </c>
      <c r="O9" s="2">
        <v>26423971200</v>
      </c>
      <c r="Q9" s="2">
        <v>6311026840</v>
      </c>
    </row>
    <row r="10" spans="1:17" x14ac:dyDescent="0.45">
      <c r="A10" s="1" t="s">
        <v>18</v>
      </c>
      <c r="C10" s="2">
        <v>6300000</v>
      </c>
      <c r="E10" s="2">
        <v>19229940416</v>
      </c>
      <c r="G10" s="2">
        <v>19036977355</v>
      </c>
      <c r="I10" s="2">
        <v>192963061</v>
      </c>
      <c r="K10" s="2">
        <v>6300000</v>
      </c>
      <c r="M10" s="2">
        <v>19229940416</v>
      </c>
      <c r="O10" s="2">
        <v>19036977355</v>
      </c>
      <c r="Q10" s="2">
        <v>192963061</v>
      </c>
    </row>
    <row r="11" spans="1:17" x14ac:dyDescent="0.45">
      <c r="A11" s="1" t="s">
        <v>43</v>
      </c>
      <c r="C11" s="2">
        <v>250000</v>
      </c>
      <c r="E11" s="2">
        <v>7941347541</v>
      </c>
      <c r="G11" s="2">
        <v>10130780356</v>
      </c>
      <c r="I11" s="2">
        <v>-2189432815</v>
      </c>
      <c r="K11" s="2">
        <v>250000</v>
      </c>
      <c r="M11" s="2">
        <v>7941347541</v>
      </c>
      <c r="O11" s="2">
        <v>10130780356</v>
      </c>
      <c r="Q11" s="2">
        <v>-2189432815</v>
      </c>
    </row>
    <row r="12" spans="1:17" x14ac:dyDescent="0.45">
      <c r="A12" s="1" t="s">
        <v>44</v>
      </c>
      <c r="C12" s="2">
        <v>1558426</v>
      </c>
      <c r="E12" s="2">
        <v>45211689230</v>
      </c>
      <c r="G12" s="2">
        <v>46521075256</v>
      </c>
      <c r="I12" s="2">
        <v>-1309386026</v>
      </c>
      <c r="K12" s="2">
        <v>1558426</v>
      </c>
      <c r="M12" s="2">
        <v>45211689230</v>
      </c>
      <c r="O12" s="2">
        <v>46521075256</v>
      </c>
      <c r="Q12" s="2">
        <v>-1309386026</v>
      </c>
    </row>
    <row r="13" spans="1:17" x14ac:dyDescent="0.45">
      <c r="A13" s="1" t="s">
        <v>54</v>
      </c>
      <c r="C13" s="2">
        <v>2500000</v>
      </c>
      <c r="E13" s="2">
        <v>49205475000</v>
      </c>
      <c r="G13" s="2">
        <v>46670647498</v>
      </c>
      <c r="I13" s="2">
        <v>2534827502</v>
      </c>
      <c r="K13" s="2">
        <v>2500000</v>
      </c>
      <c r="M13" s="2">
        <v>49205475000</v>
      </c>
      <c r="O13" s="2">
        <v>46670647498</v>
      </c>
      <c r="Q13" s="2">
        <v>2534827502</v>
      </c>
    </row>
    <row r="14" spans="1:17" x14ac:dyDescent="0.45">
      <c r="A14" s="1" t="s">
        <v>34</v>
      </c>
      <c r="C14" s="2">
        <v>4234355</v>
      </c>
      <c r="E14" s="2">
        <v>79049160457</v>
      </c>
      <c r="G14" s="2">
        <v>75175608100</v>
      </c>
      <c r="I14" s="2">
        <v>3873552357</v>
      </c>
      <c r="K14" s="2">
        <v>4234355</v>
      </c>
      <c r="M14" s="2">
        <v>79049160457</v>
      </c>
      <c r="O14" s="2">
        <v>75175608100</v>
      </c>
      <c r="Q14" s="2">
        <v>3873552357</v>
      </c>
    </row>
    <row r="15" spans="1:17" x14ac:dyDescent="0.45">
      <c r="A15" s="1" t="s">
        <v>60</v>
      </c>
      <c r="C15" s="2">
        <v>7100000</v>
      </c>
      <c r="E15" s="2">
        <v>13148928396</v>
      </c>
      <c r="G15" s="2">
        <v>13148928396</v>
      </c>
      <c r="I15" s="2">
        <v>0</v>
      </c>
      <c r="K15" s="2">
        <v>7100000</v>
      </c>
      <c r="M15" s="2">
        <v>13148928396</v>
      </c>
      <c r="O15" s="2">
        <v>13148928396</v>
      </c>
      <c r="Q15" s="2">
        <v>0</v>
      </c>
    </row>
    <row r="16" spans="1:17" x14ac:dyDescent="0.45">
      <c r="A16" s="1" t="s">
        <v>48</v>
      </c>
      <c r="C16" s="2">
        <v>3200000</v>
      </c>
      <c r="E16" s="2">
        <v>29901024000</v>
      </c>
      <c r="G16" s="2">
        <v>33654556797</v>
      </c>
      <c r="I16" s="2">
        <v>-3753532797</v>
      </c>
      <c r="K16" s="2">
        <v>3200000</v>
      </c>
      <c r="M16" s="2">
        <v>29901024000</v>
      </c>
      <c r="O16" s="2">
        <v>33654556797</v>
      </c>
      <c r="Q16" s="2">
        <v>-3753532797</v>
      </c>
    </row>
    <row r="17" spans="1:17" x14ac:dyDescent="0.45">
      <c r="A17" s="1" t="s">
        <v>24</v>
      </c>
      <c r="C17" s="2">
        <v>258936</v>
      </c>
      <c r="E17" s="2">
        <v>3349067932</v>
      </c>
      <c r="G17" s="2">
        <v>3956166237</v>
      </c>
      <c r="I17" s="2">
        <v>-607098305</v>
      </c>
      <c r="K17" s="2">
        <v>258936</v>
      </c>
      <c r="M17" s="2">
        <v>3349067932</v>
      </c>
      <c r="O17" s="2">
        <v>3956166237</v>
      </c>
      <c r="Q17" s="2">
        <v>-607098305</v>
      </c>
    </row>
    <row r="18" spans="1:17" x14ac:dyDescent="0.45">
      <c r="A18" s="1" t="s">
        <v>123</v>
      </c>
      <c r="C18" s="2">
        <v>0</v>
      </c>
      <c r="E18" s="2">
        <v>0</v>
      </c>
      <c r="G18" s="2">
        <v>0</v>
      </c>
      <c r="I18" s="2">
        <v>0</v>
      </c>
      <c r="K18" s="2">
        <v>625000</v>
      </c>
      <c r="M18" s="2">
        <v>13543931391</v>
      </c>
      <c r="O18" s="2">
        <v>14227340625</v>
      </c>
      <c r="Q18" s="2">
        <v>-683409234</v>
      </c>
    </row>
    <row r="19" spans="1:17" x14ac:dyDescent="0.45">
      <c r="A19" s="1" t="s">
        <v>61</v>
      </c>
      <c r="C19" s="2">
        <v>0</v>
      </c>
      <c r="E19" s="2">
        <v>0</v>
      </c>
      <c r="G19" s="2">
        <v>0</v>
      </c>
      <c r="I19" s="2">
        <v>0</v>
      </c>
      <c r="K19" s="2">
        <v>6114932</v>
      </c>
      <c r="M19" s="2">
        <v>91421364249</v>
      </c>
      <c r="O19" s="2">
        <v>93913568988</v>
      </c>
      <c r="Q19" s="2">
        <v>-2492204739</v>
      </c>
    </row>
    <row r="20" spans="1:17" x14ac:dyDescent="0.45">
      <c r="A20" s="1" t="s">
        <v>124</v>
      </c>
      <c r="C20" s="2">
        <v>0</v>
      </c>
      <c r="E20" s="2">
        <v>0</v>
      </c>
      <c r="G20" s="2">
        <v>0</v>
      </c>
      <c r="I20" s="2">
        <v>0</v>
      </c>
      <c r="K20" s="2">
        <v>30000000</v>
      </c>
      <c r="M20" s="2">
        <v>53052448500</v>
      </c>
      <c r="O20" s="2">
        <v>50935122000</v>
      </c>
      <c r="Q20" s="2">
        <v>2117326500</v>
      </c>
    </row>
    <row r="21" spans="1:17" x14ac:dyDescent="0.45">
      <c r="A21" s="1" t="s">
        <v>57</v>
      </c>
      <c r="C21" s="2">
        <v>0</v>
      </c>
      <c r="E21" s="2">
        <v>0</v>
      </c>
      <c r="G21" s="2">
        <v>0</v>
      </c>
      <c r="I21" s="2">
        <v>0</v>
      </c>
      <c r="K21" s="2">
        <v>230000</v>
      </c>
      <c r="M21" s="2">
        <v>10183621960</v>
      </c>
      <c r="O21" s="2">
        <v>10276985818</v>
      </c>
      <c r="Q21" s="2">
        <v>-93363858</v>
      </c>
    </row>
    <row r="22" spans="1:17" x14ac:dyDescent="0.45">
      <c r="A22" s="1" t="s">
        <v>125</v>
      </c>
      <c r="C22" s="2">
        <v>0</v>
      </c>
      <c r="E22" s="2">
        <v>0</v>
      </c>
      <c r="G22" s="2">
        <v>0</v>
      </c>
      <c r="I22" s="2">
        <v>0</v>
      </c>
      <c r="K22" s="2">
        <v>1475977</v>
      </c>
      <c r="M22" s="2">
        <v>48624551014</v>
      </c>
      <c r="O22" s="2">
        <v>51146415505</v>
      </c>
      <c r="Q22" s="2">
        <v>-2521864491</v>
      </c>
    </row>
    <row r="23" spans="1:17" x14ac:dyDescent="0.45">
      <c r="A23" s="1" t="s">
        <v>126</v>
      </c>
      <c r="C23" s="2">
        <v>0</v>
      </c>
      <c r="E23" s="2">
        <v>0</v>
      </c>
      <c r="G23" s="2">
        <v>0</v>
      </c>
      <c r="I23" s="2">
        <v>0</v>
      </c>
      <c r="K23" s="2">
        <v>9570714</v>
      </c>
      <c r="M23" s="2">
        <v>72147560818</v>
      </c>
      <c r="O23" s="2">
        <v>83150334523</v>
      </c>
      <c r="Q23" s="2">
        <v>-11002773705</v>
      </c>
    </row>
    <row r="24" spans="1:17" x14ac:dyDescent="0.45">
      <c r="A24" s="1" t="s">
        <v>127</v>
      </c>
      <c r="C24" s="2">
        <v>0</v>
      </c>
      <c r="E24" s="2">
        <v>0</v>
      </c>
      <c r="G24" s="2">
        <v>0</v>
      </c>
      <c r="I24" s="2">
        <v>0</v>
      </c>
      <c r="K24" s="2">
        <v>5400000</v>
      </c>
      <c r="M24" s="2">
        <v>101444695679</v>
      </c>
      <c r="O24" s="2">
        <v>116268064190</v>
      </c>
      <c r="Q24" s="2">
        <v>-14823368511</v>
      </c>
    </row>
    <row r="25" spans="1:17" x14ac:dyDescent="0.45">
      <c r="A25" s="1" t="s">
        <v>128</v>
      </c>
      <c r="C25" s="2">
        <v>0</v>
      </c>
      <c r="E25" s="2">
        <v>0</v>
      </c>
      <c r="G25" s="2">
        <v>0</v>
      </c>
      <c r="I25" s="2">
        <v>0</v>
      </c>
      <c r="K25" s="2">
        <v>70247</v>
      </c>
      <c r="M25" s="2">
        <v>153204900</v>
      </c>
      <c r="O25" s="2">
        <v>70374621</v>
      </c>
      <c r="Q25" s="2">
        <v>82830279</v>
      </c>
    </row>
    <row r="26" spans="1:17" x14ac:dyDescent="0.45">
      <c r="A26" s="1" t="s">
        <v>129</v>
      </c>
      <c r="C26" s="2">
        <v>0</v>
      </c>
      <c r="E26" s="2">
        <v>0</v>
      </c>
      <c r="G26" s="2">
        <v>0</v>
      </c>
      <c r="I26" s="2">
        <v>0</v>
      </c>
      <c r="K26" s="2">
        <v>4500000</v>
      </c>
      <c r="M26" s="2">
        <v>57343762831</v>
      </c>
      <c r="O26" s="2">
        <v>49544946000</v>
      </c>
      <c r="Q26" s="2">
        <v>7798816831</v>
      </c>
    </row>
    <row r="27" spans="1:17" x14ac:dyDescent="0.45">
      <c r="A27" s="1" t="s">
        <v>130</v>
      </c>
      <c r="C27" s="2">
        <v>0</v>
      </c>
      <c r="E27" s="2">
        <v>0</v>
      </c>
      <c r="G27" s="2">
        <v>0</v>
      </c>
      <c r="I27" s="2">
        <v>0</v>
      </c>
      <c r="K27" s="2">
        <v>1100000</v>
      </c>
      <c r="M27" s="2">
        <v>33733087135</v>
      </c>
      <c r="O27" s="2">
        <v>23120974800</v>
      </c>
      <c r="Q27" s="2">
        <v>10612112335</v>
      </c>
    </row>
    <row r="28" spans="1:17" x14ac:dyDescent="0.45">
      <c r="A28" s="1" t="s">
        <v>131</v>
      </c>
      <c r="C28" s="2">
        <v>0</v>
      </c>
      <c r="E28" s="2">
        <v>0</v>
      </c>
      <c r="G28" s="2">
        <v>0</v>
      </c>
      <c r="I28" s="2">
        <v>0</v>
      </c>
      <c r="K28" s="2">
        <v>271500</v>
      </c>
      <c r="M28" s="2">
        <v>6785175953</v>
      </c>
      <c r="O28" s="2">
        <v>6868562440</v>
      </c>
      <c r="Q28" s="2">
        <v>-83386487</v>
      </c>
    </row>
    <row r="29" spans="1:17" x14ac:dyDescent="0.45">
      <c r="A29" s="1" t="s">
        <v>128</v>
      </c>
      <c r="C29" s="2">
        <v>0</v>
      </c>
      <c r="E29" s="2">
        <v>0</v>
      </c>
      <c r="G29" s="2">
        <v>0</v>
      </c>
      <c r="I29" s="2">
        <v>0</v>
      </c>
      <c r="K29" s="2">
        <v>70247</v>
      </c>
      <c r="M29" s="2">
        <v>69892442</v>
      </c>
      <c r="O29" s="2">
        <v>67803991</v>
      </c>
      <c r="Q29" s="2">
        <v>2088451</v>
      </c>
    </row>
    <row r="30" spans="1:17" ht="19.5" thickBot="1" x14ac:dyDescent="0.5">
      <c r="C30" s="5">
        <f>SUM(C8:C29)</f>
        <v>35659781</v>
      </c>
      <c r="E30" s="5">
        <f>SUM(E8:E29)</f>
        <v>313833948920</v>
      </c>
      <c r="G30" s="5">
        <f>SUM(G8:G29)</f>
        <v>318472300202</v>
      </c>
      <c r="I30" s="5">
        <f>SUM(I8:I29)</f>
        <v>-4638351282</v>
      </c>
      <c r="K30" s="5">
        <f>SUM(K8:K29)</f>
        <v>95088398</v>
      </c>
      <c r="M30" s="5">
        <f>SUM(M8:M29)</f>
        <v>802337245792</v>
      </c>
      <c r="O30" s="5">
        <f>SUM(O8:O29)</f>
        <v>818062793703</v>
      </c>
      <c r="Q30" s="5">
        <f>SUM(Q8:Q29)</f>
        <v>-15725547911</v>
      </c>
    </row>
    <row r="31" spans="1:17" ht="19.5" thickTop="1" x14ac:dyDescent="0.45"/>
    <row r="34" spans="15:15" x14ac:dyDescent="0.45">
      <c r="O34" s="2"/>
    </row>
    <row r="35" spans="15:15" x14ac:dyDescent="0.45">
      <c r="O35" s="2"/>
    </row>
    <row r="36" spans="15:15" x14ac:dyDescent="0.45">
      <c r="O36" s="2"/>
    </row>
    <row r="37" spans="15:15" x14ac:dyDescent="0.45">
      <c r="O37" s="2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4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71"/>
  <sheetViews>
    <sheetView rightToLeft="1" view="pageBreakPreview" topLeftCell="A37" zoomScale="60" zoomScaleNormal="85" workbookViewId="0">
      <selection activeCell="O56" sqref="O56"/>
    </sheetView>
  </sheetViews>
  <sheetFormatPr defaultRowHeight="18.75" x14ac:dyDescent="0.45"/>
  <cols>
    <col min="1" max="1" width="28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6.42578125" style="1" bestFit="1" customWidth="1"/>
    <col min="10" max="10" width="1" style="1" customWidth="1"/>
    <col min="11" max="11" width="25.710937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25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30" x14ac:dyDescent="0.4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pans="1:21" ht="30" x14ac:dyDescent="0.45">
      <c r="A3" s="7" t="s">
        <v>93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30" x14ac:dyDescent="0.45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6" spans="1:21" ht="30" x14ac:dyDescent="0.45">
      <c r="A6" s="7" t="s">
        <v>3</v>
      </c>
      <c r="C6" s="8" t="s">
        <v>95</v>
      </c>
      <c r="D6" s="8" t="s">
        <v>95</v>
      </c>
      <c r="E6" s="8" t="s">
        <v>95</v>
      </c>
      <c r="F6" s="8" t="s">
        <v>95</v>
      </c>
      <c r="G6" s="8" t="s">
        <v>95</v>
      </c>
      <c r="H6" s="8" t="s">
        <v>95</v>
      </c>
      <c r="I6" s="8" t="s">
        <v>95</v>
      </c>
      <c r="J6" s="8" t="s">
        <v>95</v>
      </c>
      <c r="K6" s="8" t="s">
        <v>95</v>
      </c>
      <c r="M6" s="8" t="s">
        <v>96</v>
      </c>
      <c r="N6" s="8" t="s">
        <v>96</v>
      </c>
      <c r="O6" s="8" t="s">
        <v>96</v>
      </c>
      <c r="P6" s="8" t="s">
        <v>96</v>
      </c>
      <c r="Q6" s="8" t="s">
        <v>96</v>
      </c>
      <c r="R6" s="8" t="s">
        <v>96</v>
      </c>
      <c r="S6" s="8" t="s">
        <v>96</v>
      </c>
      <c r="T6" s="8" t="s">
        <v>96</v>
      </c>
      <c r="U6" s="8" t="s">
        <v>96</v>
      </c>
    </row>
    <row r="7" spans="1:21" ht="30" x14ac:dyDescent="0.45">
      <c r="A7" s="8" t="s">
        <v>3</v>
      </c>
      <c r="C7" s="8" t="s">
        <v>132</v>
      </c>
      <c r="E7" s="8" t="s">
        <v>133</v>
      </c>
      <c r="G7" s="8" t="s">
        <v>134</v>
      </c>
      <c r="I7" s="8" t="s">
        <v>72</v>
      </c>
      <c r="K7" s="8" t="s">
        <v>135</v>
      </c>
      <c r="M7" s="8" t="s">
        <v>132</v>
      </c>
      <c r="O7" s="8" t="s">
        <v>133</v>
      </c>
      <c r="Q7" s="8" t="s">
        <v>134</v>
      </c>
      <c r="S7" s="8" t="s">
        <v>72</v>
      </c>
      <c r="U7" s="8" t="s">
        <v>135</v>
      </c>
    </row>
    <row r="8" spans="1:21" x14ac:dyDescent="0.45">
      <c r="A8" s="1" t="s">
        <v>32</v>
      </c>
      <c r="C8" s="2">
        <v>0</v>
      </c>
      <c r="E8" s="2">
        <v>0</v>
      </c>
      <c r="G8" s="2">
        <v>-9691271099</v>
      </c>
      <c r="I8" s="2">
        <v>-9691271099</v>
      </c>
      <c r="K8" s="4">
        <v>-0.52649999999999997</v>
      </c>
      <c r="M8" s="2">
        <v>0</v>
      </c>
      <c r="O8" s="2">
        <v>0</v>
      </c>
      <c r="Q8" s="2">
        <v>-9691271099</v>
      </c>
      <c r="S8" s="2">
        <v>-9691271099</v>
      </c>
      <c r="U8" s="4">
        <v>0.1125</v>
      </c>
    </row>
    <row r="9" spans="1:21" x14ac:dyDescent="0.45">
      <c r="A9" s="1" t="s">
        <v>65</v>
      </c>
      <c r="C9" s="2">
        <v>0</v>
      </c>
      <c r="E9" s="2">
        <v>0</v>
      </c>
      <c r="G9" s="2">
        <v>6311026840</v>
      </c>
      <c r="I9" s="2">
        <v>6311026840</v>
      </c>
      <c r="K9" s="4">
        <v>0.34289999999999998</v>
      </c>
      <c r="M9" s="2">
        <v>0</v>
      </c>
      <c r="O9" s="2">
        <v>0</v>
      </c>
      <c r="Q9" s="2">
        <v>6311026840</v>
      </c>
      <c r="S9" s="2">
        <v>6311026840</v>
      </c>
      <c r="U9" s="4">
        <v>-7.3300000000000004E-2</v>
      </c>
    </row>
    <row r="10" spans="1:21" x14ac:dyDescent="0.45">
      <c r="A10" s="1" t="s">
        <v>18</v>
      </c>
      <c r="C10" s="2">
        <v>0</v>
      </c>
      <c r="E10" s="2">
        <v>0</v>
      </c>
      <c r="G10" s="2">
        <v>192963061</v>
      </c>
      <c r="I10" s="2">
        <v>192963061</v>
      </c>
      <c r="K10" s="4">
        <v>1.0500000000000001E-2</v>
      </c>
      <c r="M10" s="2">
        <v>476354760</v>
      </c>
      <c r="O10" s="2">
        <v>0</v>
      </c>
      <c r="Q10" s="2">
        <v>192963061</v>
      </c>
      <c r="S10" s="2">
        <v>669317821</v>
      </c>
      <c r="U10" s="4">
        <v>-7.7999999999999996E-3</v>
      </c>
    </row>
    <row r="11" spans="1:21" x14ac:dyDescent="0.45">
      <c r="A11" s="1" t="s">
        <v>43</v>
      </c>
      <c r="C11" s="2">
        <v>0</v>
      </c>
      <c r="E11" s="2">
        <v>0</v>
      </c>
      <c r="G11" s="2">
        <v>-2189432815</v>
      </c>
      <c r="I11" s="2">
        <v>-2189432815</v>
      </c>
      <c r="K11" s="4">
        <v>-0.11899999999999999</v>
      </c>
      <c r="M11" s="2">
        <v>1015231788</v>
      </c>
      <c r="O11" s="2">
        <v>0</v>
      </c>
      <c r="Q11" s="2">
        <v>-2189432815</v>
      </c>
      <c r="S11" s="2">
        <v>-1174201027</v>
      </c>
      <c r="U11" s="4">
        <v>1.3599999999999999E-2</v>
      </c>
    </row>
    <row r="12" spans="1:21" x14ac:dyDescent="0.45">
      <c r="A12" s="1" t="s">
        <v>44</v>
      </c>
      <c r="C12" s="2">
        <v>0</v>
      </c>
      <c r="E12" s="2">
        <v>-397719629</v>
      </c>
      <c r="G12" s="2">
        <v>-1309386026</v>
      </c>
      <c r="I12" s="2">
        <v>-1707105655</v>
      </c>
      <c r="K12" s="4">
        <v>-9.2799999999999994E-2</v>
      </c>
      <c r="M12" s="2">
        <v>0</v>
      </c>
      <c r="O12" s="2">
        <v>-3101436307</v>
      </c>
      <c r="Q12" s="2">
        <v>-1309386026</v>
      </c>
      <c r="S12" s="2">
        <v>-4410822333</v>
      </c>
      <c r="U12" s="4">
        <v>5.1200000000000002E-2</v>
      </c>
    </row>
    <row r="13" spans="1:21" x14ac:dyDescent="0.45">
      <c r="A13" s="1" t="s">
        <v>54</v>
      </c>
      <c r="C13" s="2">
        <v>0</v>
      </c>
      <c r="E13" s="2">
        <v>1281848984</v>
      </c>
      <c r="G13" s="2">
        <v>2534827502</v>
      </c>
      <c r="I13" s="2">
        <v>3816676486</v>
      </c>
      <c r="K13" s="4">
        <v>0.2074</v>
      </c>
      <c r="M13" s="2">
        <v>0</v>
      </c>
      <c r="O13" s="2">
        <v>-635457028</v>
      </c>
      <c r="Q13" s="2">
        <v>2534827502</v>
      </c>
      <c r="S13" s="2">
        <v>1899370474</v>
      </c>
      <c r="U13" s="4">
        <v>-2.1999999999999999E-2</v>
      </c>
    </row>
    <row r="14" spans="1:21" x14ac:dyDescent="0.45">
      <c r="A14" s="1" t="s">
        <v>34</v>
      </c>
      <c r="C14" s="2">
        <v>0</v>
      </c>
      <c r="E14" s="2">
        <v>0</v>
      </c>
      <c r="G14" s="2">
        <v>3873552357</v>
      </c>
      <c r="I14" s="2">
        <v>3873552357</v>
      </c>
      <c r="K14" s="4">
        <v>0.21049999999999999</v>
      </c>
      <c r="M14" s="2">
        <v>0</v>
      </c>
      <c r="O14" s="2">
        <v>0</v>
      </c>
      <c r="Q14" s="2">
        <v>3873552357</v>
      </c>
      <c r="S14" s="2">
        <v>3873552357</v>
      </c>
      <c r="U14" s="4">
        <v>-4.4999999999999998E-2</v>
      </c>
    </row>
    <row r="15" spans="1:21" x14ac:dyDescent="0.45">
      <c r="A15" s="1" t="s">
        <v>60</v>
      </c>
      <c r="C15" s="2">
        <v>0</v>
      </c>
      <c r="E15" s="2">
        <v>0</v>
      </c>
      <c r="G15" s="2">
        <v>0</v>
      </c>
      <c r="I15" s="2">
        <v>0</v>
      </c>
      <c r="K15" s="4">
        <v>0</v>
      </c>
      <c r="M15" s="2">
        <v>0</v>
      </c>
      <c r="O15" s="2">
        <v>0</v>
      </c>
      <c r="Q15" s="2">
        <v>0</v>
      </c>
      <c r="S15" s="2">
        <v>0</v>
      </c>
      <c r="U15" s="4">
        <v>0</v>
      </c>
    </row>
    <row r="16" spans="1:21" x14ac:dyDescent="0.45">
      <c r="A16" s="1" t="s">
        <v>48</v>
      </c>
      <c r="C16" s="2">
        <v>1489521463</v>
      </c>
      <c r="E16" s="2">
        <v>2792750459</v>
      </c>
      <c r="G16" s="2">
        <v>-3753532797</v>
      </c>
      <c r="I16" s="2">
        <v>528739125</v>
      </c>
      <c r="K16" s="4">
        <v>2.87E-2</v>
      </c>
      <c r="M16" s="2">
        <v>1489521463</v>
      </c>
      <c r="O16" s="2">
        <v>-9787018062</v>
      </c>
      <c r="Q16" s="2">
        <v>-3753532797</v>
      </c>
      <c r="S16" s="2">
        <v>-12051029396</v>
      </c>
      <c r="U16" s="4">
        <v>0.1399</v>
      </c>
    </row>
    <row r="17" spans="1:21" x14ac:dyDescent="0.45">
      <c r="A17" s="1" t="s">
        <v>24</v>
      </c>
      <c r="C17" s="2">
        <v>0</v>
      </c>
      <c r="E17" s="2">
        <v>0</v>
      </c>
      <c r="G17" s="2">
        <v>-607098305</v>
      </c>
      <c r="I17" s="2">
        <v>-607098305</v>
      </c>
      <c r="K17" s="4">
        <v>-3.3000000000000002E-2</v>
      </c>
      <c r="M17" s="2">
        <v>0</v>
      </c>
      <c r="O17" s="2">
        <v>0</v>
      </c>
      <c r="Q17" s="2">
        <v>-607098305</v>
      </c>
      <c r="S17" s="2">
        <v>-607098305</v>
      </c>
      <c r="U17" s="4">
        <v>7.0000000000000001E-3</v>
      </c>
    </row>
    <row r="18" spans="1:21" x14ac:dyDescent="0.45">
      <c r="A18" s="1" t="s">
        <v>123</v>
      </c>
      <c r="C18" s="2">
        <v>0</v>
      </c>
      <c r="E18" s="2">
        <v>0</v>
      </c>
      <c r="G18" s="2">
        <v>0</v>
      </c>
      <c r="I18" s="2">
        <v>0</v>
      </c>
      <c r="K18" s="4">
        <v>0</v>
      </c>
      <c r="M18" s="2">
        <v>0</v>
      </c>
      <c r="O18" s="2">
        <v>0</v>
      </c>
      <c r="Q18" s="2">
        <v>-683409234</v>
      </c>
      <c r="S18" s="2">
        <v>-683409234</v>
      </c>
      <c r="U18" s="4">
        <v>7.9000000000000008E-3</v>
      </c>
    </row>
    <row r="19" spans="1:21" x14ac:dyDescent="0.45">
      <c r="A19" s="1" t="s">
        <v>61</v>
      </c>
      <c r="C19" s="2">
        <v>0</v>
      </c>
      <c r="E19" s="2">
        <v>-1173006280</v>
      </c>
      <c r="G19" s="2">
        <v>0</v>
      </c>
      <c r="I19" s="2">
        <v>-1173006280</v>
      </c>
      <c r="K19" s="4">
        <v>-6.3700000000000007E-2</v>
      </c>
      <c r="M19" s="2">
        <v>0</v>
      </c>
      <c r="O19" s="2">
        <v>-1173006280</v>
      </c>
      <c r="Q19" s="2">
        <v>-2492204739</v>
      </c>
      <c r="S19" s="2">
        <v>-3665211019</v>
      </c>
      <c r="U19" s="4">
        <v>4.2500000000000003E-2</v>
      </c>
    </row>
    <row r="20" spans="1:21" x14ac:dyDescent="0.45">
      <c r="A20" s="1" t="s">
        <v>124</v>
      </c>
      <c r="C20" s="2">
        <v>0</v>
      </c>
      <c r="E20" s="2">
        <v>0</v>
      </c>
      <c r="G20" s="2">
        <v>0</v>
      </c>
      <c r="I20" s="2">
        <v>0</v>
      </c>
      <c r="K20" s="4">
        <v>0</v>
      </c>
      <c r="M20" s="2">
        <v>0</v>
      </c>
      <c r="O20" s="2">
        <v>0</v>
      </c>
      <c r="Q20" s="2">
        <v>2117326500</v>
      </c>
      <c r="S20" s="2">
        <v>2117326500</v>
      </c>
      <c r="U20" s="4">
        <v>-2.46E-2</v>
      </c>
    </row>
    <row r="21" spans="1:21" x14ac:dyDescent="0.45">
      <c r="A21" s="1" t="s">
        <v>57</v>
      </c>
      <c r="C21" s="2">
        <v>0</v>
      </c>
      <c r="E21" s="2">
        <v>750110130</v>
      </c>
      <c r="G21" s="2">
        <v>0</v>
      </c>
      <c r="I21" s="2">
        <v>750110130</v>
      </c>
      <c r="K21" s="4">
        <v>4.0800000000000003E-2</v>
      </c>
      <c r="M21" s="2">
        <v>3538053876</v>
      </c>
      <c r="O21" s="2">
        <v>-3275991287</v>
      </c>
      <c r="Q21" s="2">
        <v>-93363858</v>
      </c>
      <c r="S21" s="2">
        <v>168698731</v>
      </c>
      <c r="U21" s="4">
        <v>-2E-3</v>
      </c>
    </row>
    <row r="22" spans="1:21" x14ac:dyDescent="0.45">
      <c r="A22" s="1" t="s">
        <v>125</v>
      </c>
      <c r="C22" s="2">
        <v>0</v>
      </c>
      <c r="E22" s="2">
        <v>0</v>
      </c>
      <c r="G22" s="2">
        <v>0</v>
      </c>
      <c r="I22" s="2">
        <v>0</v>
      </c>
      <c r="K22" s="4">
        <v>0</v>
      </c>
      <c r="M22" s="2">
        <v>0</v>
      </c>
      <c r="O22" s="2">
        <v>0</v>
      </c>
      <c r="Q22" s="2">
        <v>-2521864491</v>
      </c>
      <c r="S22" s="2">
        <v>-2521864491</v>
      </c>
      <c r="U22" s="4">
        <v>2.93E-2</v>
      </c>
    </row>
    <row r="23" spans="1:21" x14ac:dyDescent="0.45">
      <c r="A23" s="1" t="s">
        <v>126</v>
      </c>
      <c r="C23" s="2">
        <v>0</v>
      </c>
      <c r="E23" s="2">
        <v>0</v>
      </c>
      <c r="G23" s="2">
        <v>0</v>
      </c>
      <c r="I23" s="2">
        <v>0</v>
      </c>
      <c r="K23" s="4">
        <v>0</v>
      </c>
      <c r="M23" s="2">
        <v>0</v>
      </c>
      <c r="O23" s="2">
        <v>0</v>
      </c>
      <c r="Q23" s="2">
        <v>-11002773705</v>
      </c>
      <c r="S23" s="2">
        <v>-11002773705</v>
      </c>
      <c r="U23" s="4">
        <v>0.12770000000000001</v>
      </c>
    </row>
    <row r="24" spans="1:21" x14ac:dyDescent="0.45">
      <c r="A24" s="1" t="s">
        <v>127</v>
      </c>
      <c r="C24" s="2">
        <v>0</v>
      </c>
      <c r="E24" s="2">
        <v>0</v>
      </c>
      <c r="G24" s="2">
        <v>0</v>
      </c>
      <c r="I24" s="2">
        <v>0</v>
      </c>
      <c r="K24" s="4">
        <v>0</v>
      </c>
      <c r="M24" s="2">
        <v>0</v>
      </c>
      <c r="O24" s="2">
        <v>0</v>
      </c>
      <c r="Q24" s="2">
        <v>-14823368511</v>
      </c>
      <c r="S24" s="2">
        <v>-14823368511</v>
      </c>
      <c r="U24" s="4">
        <v>0.1721</v>
      </c>
    </row>
    <row r="25" spans="1:21" x14ac:dyDescent="0.45">
      <c r="A25" s="1" t="s">
        <v>128</v>
      </c>
      <c r="C25" s="2">
        <v>0</v>
      </c>
      <c r="E25" s="2">
        <v>0</v>
      </c>
      <c r="G25" s="2">
        <v>0</v>
      </c>
      <c r="I25" s="2">
        <v>0</v>
      </c>
      <c r="K25" s="4">
        <v>0</v>
      </c>
      <c r="M25" s="2">
        <v>0</v>
      </c>
      <c r="O25" s="2">
        <v>0</v>
      </c>
      <c r="Q25" s="2">
        <v>82830279</v>
      </c>
      <c r="S25" s="2">
        <v>82830279</v>
      </c>
      <c r="U25" s="4">
        <v>-1E-3</v>
      </c>
    </row>
    <row r="26" spans="1:21" x14ac:dyDescent="0.45">
      <c r="A26" s="1" t="s">
        <v>129</v>
      </c>
      <c r="C26" s="2">
        <v>0</v>
      </c>
      <c r="E26" s="2">
        <v>0</v>
      </c>
      <c r="G26" s="2">
        <v>0</v>
      </c>
      <c r="I26" s="2">
        <v>0</v>
      </c>
      <c r="K26" s="4">
        <v>0</v>
      </c>
      <c r="M26" s="2">
        <v>0</v>
      </c>
      <c r="O26" s="2">
        <v>0</v>
      </c>
      <c r="Q26" s="2">
        <v>7798816831</v>
      </c>
      <c r="S26" s="2">
        <v>7798816831</v>
      </c>
      <c r="U26" s="4">
        <v>-9.0499999999999997E-2</v>
      </c>
    </row>
    <row r="27" spans="1:21" x14ac:dyDescent="0.45">
      <c r="A27" s="1" t="s">
        <v>130</v>
      </c>
      <c r="C27" s="2">
        <v>0</v>
      </c>
      <c r="E27" s="2">
        <v>0</v>
      </c>
      <c r="G27" s="2">
        <v>0</v>
      </c>
      <c r="I27" s="2">
        <v>0</v>
      </c>
      <c r="K27" s="4">
        <v>0</v>
      </c>
      <c r="M27" s="2">
        <v>0</v>
      </c>
      <c r="O27" s="2">
        <v>0</v>
      </c>
      <c r="Q27" s="2">
        <v>10612112335</v>
      </c>
      <c r="S27" s="2">
        <v>10612112335</v>
      </c>
      <c r="U27" s="4">
        <v>-0.1232</v>
      </c>
    </row>
    <row r="28" spans="1:21" x14ac:dyDescent="0.45">
      <c r="A28" s="1" t="s">
        <v>131</v>
      </c>
      <c r="C28" s="2">
        <v>0</v>
      </c>
      <c r="E28" s="2">
        <v>0</v>
      </c>
      <c r="G28" s="2">
        <v>0</v>
      </c>
      <c r="I28" s="2">
        <v>0</v>
      </c>
      <c r="K28" s="4">
        <v>0</v>
      </c>
      <c r="M28" s="2">
        <v>0</v>
      </c>
      <c r="O28" s="2">
        <v>0</v>
      </c>
      <c r="Q28" s="2">
        <v>-83386487</v>
      </c>
      <c r="S28" s="2">
        <v>-83386487</v>
      </c>
      <c r="U28" s="4">
        <v>1E-3</v>
      </c>
    </row>
    <row r="29" spans="1:21" x14ac:dyDescent="0.45">
      <c r="A29" s="1" t="s">
        <v>128</v>
      </c>
      <c r="C29" s="2">
        <v>0</v>
      </c>
      <c r="E29" s="2">
        <v>0</v>
      </c>
      <c r="G29" s="2">
        <v>0</v>
      </c>
      <c r="I29" s="2">
        <v>0</v>
      </c>
      <c r="K29" s="4">
        <v>0</v>
      </c>
      <c r="M29" s="2">
        <v>0</v>
      </c>
      <c r="O29" s="2">
        <v>0</v>
      </c>
      <c r="Q29" s="2">
        <v>2088451</v>
      </c>
      <c r="S29" s="2">
        <v>2088451</v>
      </c>
      <c r="U29" s="4">
        <v>0</v>
      </c>
    </row>
    <row r="30" spans="1:21" x14ac:dyDescent="0.45">
      <c r="A30" s="1" t="s">
        <v>56</v>
      </c>
      <c r="C30" s="2">
        <v>0</v>
      </c>
      <c r="E30" s="2">
        <v>747171271</v>
      </c>
      <c r="G30" s="2">
        <v>0</v>
      </c>
      <c r="I30" s="2">
        <v>747171271</v>
      </c>
      <c r="K30" s="4">
        <v>4.0599999999999997E-2</v>
      </c>
      <c r="M30" s="2">
        <v>6457159695</v>
      </c>
      <c r="O30" s="2">
        <v>-7493060463</v>
      </c>
      <c r="Q30" s="2">
        <v>0</v>
      </c>
      <c r="S30" s="2">
        <v>-1035900768</v>
      </c>
      <c r="U30" s="4">
        <v>1.2E-2</v>
      </c>
    </row>
    <row r="31" spans="1:21" x14ac:dyDescent="0.45">
      <c r="A31" s="1" t="s">
        <v>27</v>
      </c>
      <c r="C31" s="2">
        <v>0</v>
      </c>
      <c r="E31" s="2">
        <v>775359000</v>
      </c>
      <c r="G31" s="2">
        <v>0</v>
      </c>
      <c r="I31" s="2">
        <v>775359000</v>
      </c>
      <c r="K31" s="4">
        <v>4.2099999999999999E-2</v>
      </c>
      <c r="M31" s="2">
        <v>1320868516</v>
      </c>
      <c r="O31" s="2">
        <v>-1678279557</v>
      </c>
      <c r="Q31" s="2">
        <v>0</v>
      </c>
      <c r="S31" s="2">
        <v>-357411041</v>
      </c>
      <c r="U31" s="4">
        <v>4.1000000000000003E-3</v>
      </c>
    </row>
    <row r="32" spans="1:21" x14ac:dyDescent="0.45">
      <c r="A32" s="1" t="s">
        <v>55</v>
      </c>
      <c r="C32" s="2">
        <v>10063540800</v>
      </c>
      <c r="E32" s="2">
        <v>-8961614530</v>
      </c>
      <c r="G32" s="2">
        <v>0</v>
      </c>
      <c r="I32" s="2">
        <v>1101926270</v>
      </c>
      <c r="K32" s="4">
        <v>5.9900000000000002E-2</v>
      </c>
      <c r="M32" s="2">
        <v>10063540800</v>
      </c>
      <c r="O32" s="2">
        <v>-8753204893</v>
      </c>
      <c r="Q32" s="2">
        <v>0</v>
      </c>
      <c r="S32" s="2">
        <v>1310335907</v>
      </c>
      <c r="U32" s="4">
        <v>-1.52E-2</v>
      </c>
    </row>
    <row r="33" spans="1:21" x14ac:dyDescent="0.45">
      <c r="A33" s="1" t="s">
        <v>40</v>
      </c>
      <c r="C33" s="2">
        <v>9013749406</v>
      </c>
      <c r="E33" s="2">
        <v>-10848883605</v>
      </c>
      <c r="G33" s="2">
        <v>0</v>
      </c>
      <c r="I33" s="2">
        <v>-1835134199</v>
      </c>
      <c r="K33" s="4">
        <v>-9.9699999999999997E-2</v>
      </c>
      <c r="M33" s="2">
        <v>9013749406</v>
      </c>
      <c r="O33" s="2">
        <v>-11259988378</v>
      </c>
      <c r="Q33" s="2">
        <v>0</v>
      </c>
      <c r="S33" s="2">
        <v>-2246238972</v>
      </c>
      <c r="U33" s="4">
        <v>2.6100000000000002E-2</v>
      </c>
    </row>
    <row r="34" spans="1:21" x14ac:dyDescent="0.45">
      <c r="A34" s="1" t="s">
        <v>29</v>
      </c>
      <c r="C34" s="2">
        <v>0</v>
      </c>
      <c r="E34" s="2">
        <v>-609</v>
      </c>
      <c r="G34" s="2">
        <v>0</v>
      </c>
      <c r="I34" s="2">
        <v>-609</v>
      </c>
      <c r="K34" s="4">
        <v>0</v>
      </c>
      <c r="M34" s="2">
        <v>400</v>
      </c>
      <c r="O34" s="2">
        <v>-1259</v>
      </c>
      <c r="Q34" s="2">
        <v>0</v>
      </c>
      <c r="S34" s="2">
        <v>-859</v>
      </c>
      <c r="U34" s="4">
        <v>0</v>
      </c>
    </row>
    <row r="35" spans="1:21" x14ac:dyDescent="0.45">
      <c r="A35" s="1" t="s">
        <v>51</v>
      </c>
      <c r="C35" s="2">
        <v>16640942971</v>
      </c>
      <c r="E35" s="2">
        <v>-15437472322</v>
      </c>
      <c r="G35" s="2">
        <v>0</v>
      </c>
      <c r="I35" s="2">
        <v>1203470649</v>
      </c>
      <c r="K35" s="4">
        <v>6.54E-2</v>
      </c>
      <c r="M35" s="2">
        <v>16640942971</v>
      </c>
      <c r="O35" s="2">
        <v>-22820611261</v>
      </c>
      <c r="Q35" s="2">
        <v>0</v>
      </c>
      <c r="S35" s="2">
        <v>-6179668290</v>
      </c>
      <c r="U35" s="4">
        <v>7.17E-2</v>
      </c>
    </row>
    <row r="36" spans="1:21" x14ac:dyDescent="0.45">
      <c r="A36" s="1" t="s">
        <v>16</v>
      </c>
      <c r="C36" s="2">
        <v>1352000000</v>
      </c>
      <c r="E36" s="2">
        <v>-14771406998</v>
      </c>
      <c r="G36" s="2">
        <v>0</v>
      </c>
      <c r="I36" s="2">
        <v>-13419406998</v>
      </c>
      <c r="K36" s="4">
        <v>-0.72909999999999997</v>
      </c>
      <c r="M36" s="2">
        <v>1352000000</v>
      </c>
      <c r="O36" s="2">
        <v>-29845644681</v>
      </c>
      <c r="Q36" s="2">
        <v>0</v>
      </c>
      <c r="S36" s="2">
        <v>-28493644681</v>
      </c>
      <c r="U36" s="4">
        <v>0.33069999999999999</v>
      </c>
    </row>
    <row r="37" spans="1:21" x14ac:dyDescent="0.45">
      <c r="A37" s="1" t="s">
        <v>15</v>
      </c>
      <c r="C37" s="2">
        <v>400000000</v>
      </c>
      <c r="E37" s="2">
        <v>-133489823</v>
      </c>
      <c r="G37" s="2">
        <v>0</v>
      </c>
      <c r="I37" s="2">
        <v>266510177</v>
      </c>
      <c r="K37" s="4">
        <v>1.4500000000000001E-2</v>
      </c>
      <c r="M37" s="2">
        <v>400000000</v>
      </c>
      <c r="O37" s="2">
        <v>-791664350</v>
      </c>
      <c r="Q37" s="2">
        <v>0</v>
      </c>
      <c r="S37" s="2">
        <v>-391664350</v>
      </c>
      <c r="U37" s="4">
        <v>4.4999999999999997E-3</v>
      </c>
    </row>
    <row r="38" spans="1:21" x14ac:dyDescent="0.45">
      <c r="A38" s="1" t="s">
        <v>50</v>
      </c>
      <c r="C38" s="2">
        <v>5667591600</v>
      </c>
      <c r="E38" s="2">
        <v>-6299690362</v>
      </c>
      <c r="G38" s="2">
        <v>0</v>
      </c>
      <c r="I38" s="2">
        <v>-632098762</v>
      </c>
      <c r="K38" s="4">
        <v>-3.4299999999999997E-2</v>
      </c>
      <c r="M38" s="2">
        <v>5667591600</v>
      </c>
      <c r="O38" s="2">
        <v>-10414122283</v>
      </c>
      <c r="Q38" s="2">
        <v>0</v>
      </c>
      <c r="S38" s="2">
        <v>-4746530683</v>
      </c>
      <c r="U38" s="4">
        <v>5.5100000000000003E-2</v>
      </c>
    </row>
    <row r="39" spans="1:21" x14ac:dyDescent="0.45">
      <c r="A39" s="1" t="s">
        <v>22</v>
      </c>
      <c r="C39" s="2">
        <v>0</v>
      </c>
      <c r="E39" s="2">
        <v>3342393720</v>
      </c>
      <c r="G39" s="2">
        <v>0</v>
      </c>
      <c r="I39" s="2">
        <v>3342393720</v>
      </c>
      <c r="K39" s="4">
        <v>0.18160000000000001</v>
      </c>
      <c r="M39" s="2">
        <v>4752000000</v>
      </c>
      <c r="O39" s="2">
        <v>-7448473414</v>
      </c>
      <c r="Q39" s="2">
        <v>0</v>
      </c>
      <c r="S39" s="2">
        <v>-2696473414</v>
      </c>
      <c r="U39" s="4">
        <v>3.1300000000000001E-2</v>
      </c>
    </row>
    <row r="40" spans="1:21" x14ac:dyDescent="0.45">
      <c r="A40" s="1" t="s">
        <v>49</v>
      </c>
      <c r="C40" s="2">
        <v>183810857</v>
      </c>
      <c r="E40" s="2">
        <v>-1709603103</v>
      </c>
      <c r="G40" s="2">
        <v>0</v>
      </c>
      <c r="I40" s="2">
        <v>-1525792246</v>
      </c>
      <c r="K40" s="4">
        <v>-8.2900000000000001E-2</v>
      </c>
      <c r="M40" s="2">
        <f>183810857+807266</f>
        <v>184618123</v>
      </c>
      <c r="O40" s="2">
        <v>-4325589902</v>
      </c>
      <c r="Q40" s="2">
        <v>0</v>
      </c>
      <c r="S40" s="2">
        <v>-4141779045</v>
      </c>
      <c r="U40" s="4">
        <v>4.8099999999999997E-2</v>
      </c>
    </row>
    <row r="41" spans="1:21" x14ac:dyDescent="0.45">
      <c r="A41" s="1" t="s">
        <v>47</v>
      </c>
      <c r="C41" s="2">
        <v>0</v>
      </c>
      <c r="E41" s="2">
        <v>-447322500</v>
      </c>
      <c r="G41" s="2">
        <v>0</v>
      </c>
      <c r="I41" s="2">
        <v>-447322500</v>
      </c>
      <c r="K41" s="4">
        <v>-2.4299999999999999E-2</v>
      </c>
      <c r="M41" s="2">
        <v>589105582</v>
      </c>
      <c r="O41" s="2">
        <v>-1510956003</v>
      </c>
      <c r="Q41" s="2">
        <v>0</v>
      </c>
      <c r="S41" s="2">
        <v>-921850421</v>
      </c>
      <c r="U41" s="4">
        <v>1.0699999999999999E-2</v>
      </c>
    </row>
    <row r="42" spans="1:21" x14ac:dyDescent="0.45">
      <c r="A42" s="1" t="s">
        <v>17</v>
      </c>
      <c r="C42" s="2">
        <v>0</v>
      </c>
      <c r="E42" s="2">
        <v>-8495127064</v>
      </c>
      <c r="G42" s="2">
        <v>0</v>
      </c>
      <c r="I42" s="2">
        <v>-8495127064</v>
      </c>
      <c r="K42" s="4">
        <v>-0.46160000000000001</v>
      </c>
      <c r="M42" s="2">
        <v>0</v>
      </c>
      <c r="O42" s="2">
        <v>-8984365535</v>
      </c>
      <c r="Q42" s="2">
        <v>0</v>
      </c>
      <c r="S42" s="2">
        <v>-8984365535</v>
      </c>
      <c r="U42" s="4">
        <v>0.1043</v>
      </c>
    </row>
    <row r="43" spans="1:21" x14ac:dyDescent="0.45">
      <c r="A43" s="1" t="s">
        <v>19</v>
      </c>
      <c r="C43" s="2">
        <v>0</v>
      </c>
      <c r="E43" s="2">
        <v>3810831602</v>
      </c>
      <c r="G43" s="2">
        <v>0</v>
      </c>
      <c r="I43" s="2">
        <v>3810831602</v>
      </c>
      <c r="K43" s="4">
        <v>0.20699999999999999</v>
      </c>
      <c r="M43" s="2">
        <v>0</v>
      </c>
      <c r="O43" s="2">
        <v>3804582137</v>
      </c>
      <c r="Q43" s="2">
        <v>0</v>
      </c>
      <c r="S43" s="2">
        <v>3804582137</v>
      </c>
      <c r="U43" s="4">
        <v>-4.4200000000000003E-2</v>
      </c>
    </row>
    <row r="44" spans="1:21" x14ac:dyDescent="0.45">
      <c r="A44" s="1" t="s">
        <v>63</v>
      </c>
      <c r="C44" s="2">
        <v>0</v>
      </c>
      <c r="E44" s="2">
        <v>-84848976</v>
      </c>
      <c r="G44" s="2">
        <v>0</v>
      </c>
      <c r="I44" s="2">
        <v>-84848976</v>
      </c>
      <c r="K44" s="4">
        <v>-4.5999999999999999E-3</v>
      </c>
      <c r="M44" s="2">
        <v>0</v>
      </c>
      <c r="O44" s="2">
        <v>-84848976</v>
      </c>
      <c r="Q44" s="2">
        <v>0</v>
      </c>
      <c r="S44" s="2">
        <v>-84848976</v>
      </c>
      <c r="U44" s="4">
        <v>1E-3</v>
      </c>
    </row>
    <row r="45" spans="1:21" x14ac:dyDescent="0.45">
      <c r="A45" s="1" t="s">
        <v>46</v>
      </c>
      <c r="C45" s="2">
        <v>0</v>
      </c>
      <c r="E45" s="2">
        <v>-4616368200</v>
      </c>
      <c r="G45" s="2">
        <v>0</v>
      </c>
      <c r="I45" s="2">
        <v>-4616368200</v>
      </c>
      <c r="K45" s="4">
        <v>-0.25080000000000002</v>
      </c>
      <c r="M45" s="2">
        <v>0</v>
      </c>
      <c r="O45" s="2">
        <v>-1371789000</v>
      </c>
      <c r="Q45" s="2">
        <v>0</v>
      </c>
      <c r="S45" s="2">
        <v>-1371789000</v>
      </c>
      <c r="U45" s="4">
        <v>1.5900000000000001E-2</v>
      </c>
    </row>
    <row r="46" spans="1:21" x14ac:dyDescent="0.45">
      <c r="A46" s="1" t="s">
        <v>58</v>
      </c>
      <c r="C46" s="2">
        <v>0</v>
      </c>
      <c r="E46" s="2">
        <v>-2062653750</v>
      </c>
      <c r="G46" s="2">
        <v>0</v>
      </c>
      <c r="I46" s="2">
        <v>-2062653750</v>
      </c>
      <c r="K46" s="4">
        <v>-0.11210000000000001</v>
      </c>
      <c r="M46" s="2">
        <v>0</v>
      </c>
      <c r="O46" s="2">
        <v>-2286314997</v>
      </c>
      <c r="Q46" s="2">
        <v>0</v>
      </c>
      <c r="S46" s="2">
        <v>-2286314997</v>
      </c>
      <c r="U46" s="4">
        <v>2.6499999999999999E-2</v>
      </c>
    </row>
    <row r="47" spans="1:21" x14ac:dyDescent="0.45">
      <c r="A47" s="1" t="s">
        <v>62</v>
      </c>
      <c r="C47" s="2">
        <v>0</v>
      </c>
      <c r="E47" s="2">
        <v>-929107198</v>
      </c>
      <c r="G47" s="2">
        <v>0</v>
      </c>
      <c r="I47" s="2">
        <v>-929107198</v>
      </c>
      <c r="K47" s="4">
        <v>-5.0500000000000003E-2</v>
      </c>
      <c r="M47" s="2">
        <v>0</v>
      </c>
      <c r="O47" s="2">
        <v>-929107198</v>
      </c>
      <c r="Q47" s="2">
        <v>0</v>
      </c>
      <c r="S47" s="2">
        <v>-929107198</v>
      </c>
      <c r="U47" s="4">
        <v>1.0800000000000001E-2</v>
      </c>
    </row>
    <row r="48" spans="1:21" x14ac:dyDescent="0.45">
      <c r="A48" s="1" t="s">
        <v>53</v>
      </c>
      <c r="C48" s="2">
        <v>0</v>
      </c>
      <c r="E48" s="2">
        <v>-1672461887</v>
      </c>
      <c r="G48" s="2">
        <v>0</v>
      </c>
      <c r="I48" s="2">
        <v>-1672461887</v>
      </c>
      <c r="K48" s="4">
        <v>-9.0899999999999995E-2</v>
      </c>
      <c r="M48" s="2">
        <v>0</v>
      </c>
      <c r="O48" s="2">
        <v>-4955442635</v>
      </c>
      <c r="Q48" s="2">
        <v>0</v>
      </c>
      <c r="S48" s="2">
        <v>-4955442635</v>
      </c>
      <c r="U48" s="4">
        <v>5.7500000000000002E-2</v>
      </c>
    </row>
    <row r="49" spans="1:21" x14ac:dyDescent="0.45">
      <c r="A49" s="1" t="s">
        <v>42</v>
      </c>
      <c r="C49" s="2">
        <v>0</v>
      </c>
      <c r="E49" s="2">
        <v>-590242634</v>
      </c>
      <c r="G49" s="2">
        <v>0</v>
      </c>
      <c r="I49" s="2">
        <v>-590242634</v>
      </c>
      <c r="K49" s="4">
        <v>-3.2099999999999997E-2</v>
      </c>
      <c r="M49" s="2">
        <v>0</v>
      </c>
      <c r="O49" s="2">
        <v>-1987150209</v>
      </c>
      <c r="Q49" s="2">
        <v>0</v>
      </c>
      <c r="S49" s="2">
        <v>-1987150209</v>
      </c>
      <c r="U49" s="4">
        <v>2.3099999999999999E-2</v>
      </c>
    </row>
    <row r="50" spans="1:21" x14ac:dyDescent="0.45">
      <c r="A50" s="1" t="s">
        <v>38</v>
      </c>
      <c r="C50" s="2">
        <v>0</v>
      </c>
      <c r="E50" s="2">
        <v>3705385406</v>
      </c>
      <c r="G50" s="2">
        <v>0</v>
      </c>
      <c r="I50" s="2">
        <v>3705385406</v>
      </c>
      <c r="K50" s="4">
        <v>0.20130000000000001</v>
      </c>
      <c r="M50" s="2">
        <v>0</v>
      </c>
      <c r="O50" s="2">
        <v>-1231463401</v>
      </c>
      <c r="Q50" s="2">
        <v>0</v>
      </c>
      <c r="S50" s="2">
        <v>-1231463401</v>
      </c>
      <c r="U50" s="4">
        <v>1.43E-2</v>
      </c>
    </row>
    <row r="51" spans="1:21" x14ac:dyDescent="0.45">
      <c r="A51" s="1" t="s">
        <v>31</v>
      </c>
      <c r="C51" s="2">
        <v>0</v>
      </c>
      <c r="E51" s="2">
        <v>200278256</v>
      </c>
      <c r="G51" s="2">
        <v>0</v>
      </c>
      <c r="I51" s="2">
        <v>200278256</v>
      </c>
      <c r="K51" s="4">
        <v>1.09E-2</v>
      </c>
      <c r="M51" s="2">
        <v>0</v>
      </c>
      <c r="O51" s="2">
        <v>-2288894365</v>
      </c>
      <c r="Q51" s="2">
        <v>0</v>
      </c>
      <c r="S51" s="2">
        <v>-2288894365</v>
      </c>
      <c r="U51" s="4">
        <v>2.6599999999999999E-2</v>
      </c>
    </row>
    <row r="52" spans="1:21" x14ac:dyDescent="0.45">
      <c r="A52" s="1" t="s">
        <v>21</v>
      </c>
      <c r="C52" s="2">
        <v>0</v>
      </c>
      <c r="E52" s="2">
        <v>-4668042285</v>
      </c>
      <c r="G52" s="2">
        <v>0</v>
      </c>
      <c r="I52" s="2">
        <v>-4668042285</v>
      </c>
      <c r="K52" s="4">
        <v>-0.25359999999999999</v>
      </c>
      <c r="M52" s="2">
        <v>0</v>
      </c>
      <c r="O52" s="2">
        <v>-6956621381</v>
      </c>
      <c r="Q52" s="2">
        <v>0</v>
      </c>
      <c r="S52" s="2">
        <v>-6956621381</v>
      </c>
      <c r="U52" s="4">
        <v>8.0699999999999994E-2</v>
      </c>
    </row>
    <row r="53" spans="1:21" x14ac:dyDescent="0.45">
      <c r="A53" s="1" t="s">
        <v>52</v>
      </c>
      <c r="C53" s="2">
        <v>0</v>
      </c>
      <c r="E53" s="2">
        <v>-33448807</v>
      </c>
      <c r="G53" s="2">
        <v>0</v>
      </c>
      <c r="I53" s="2">
        <v>-33448807</v>
      </c>
      <c r="K53" s="4">
        <v>-1.8E-3</v>
      </c>
      <c r="M53" s="2">
        <v>0</v>
      </c>
      <c r="O53" s="2">
        <v>-136035751</v>
      </c>
      <c r="Q53" s="2">
        <v>0</v>
      </c>
      <c r="S53" s="2">
        <v>-136035751</v>
      </c>
      <c r="U53" s="4">
        <v>1.6000000000000001E-3</v>
      </c>
    </row>
    <row r="54" spans="1:21" x14ac:dyDescent="0.45">
      <c r="A54" s="1" t="s">
        <v>23</v>
      </c>
      <c r="C54" s="2">
        <v>0</v>
      </c>
      <c r="E54" s="2">
        <v>2525881050</v>
      </c>
      <c r="G54" s="2">
        <v>0</v>
      </c>
      <c r="I54" s="2">
        <v>2525881050</v>
      </c>
      <c r="K54" s="4">
        <v>0.13719999999999999</v>
      </c>
      <c r="M54" s="2">
        <v>0</v>
      </c>
      <c r="O54" s="2">
        <v>3629276550</v>
      </c>
      <c r="Q54" s="2">
        <v>0</v>
      </c>
      <c r="S54" s="2">
        <v>3629276550</v>
      </c>
      <c r="U54" s="4">
        <v>-4.2099999999999999E-2</v>
      </c>
    </row>
    <row r="55" spans="1:21" x14ac:dyDescent="0.45">
      <c r="A55" s="1" t="s">
        <v>28</v>
      </c>
      <c r="C55" s="2">
        <v>0</v>
      </c>
      <c r="E55" s="2">
        <v>-966216600</v>
      </c>
      <c r="G55" s="2">
        <v>0</v>
      </c>
      <c r="I55" s="2">
        <v>-966216600</v>
      </c>
      <c r="K55" s="4">
        <v>-5.2499999999999998E-2</v>
      </c>
      <c r="M55" s="2">
        <v>0</v>
      </c>
      <c r="O55" s="2">
        <v>-2506793921</v>
      </c>
      <c r="Q55" s="2">
        <v>0</v>
      </c>
      <c r="S55" s="2">
        <v>-2506793921</v>
      </c>
      <c r="U55" s="4">
        <v>2.9100000000000001E-2</v>
      </c>
    </row>
    <row r="56" spans="1:21" x14ac:dyDescent="0.45">
      <c r="A56" s="1" t="s">
        <v>45</v>
      </c>
      <c r="C56" s="2">
        <v>0</v>
      </c>
      <c r="E56" s="2">
        <v>-228631500</v>
      </c>
      <c r="G56" s="2">
        <v>0</v>
      </c>
      <c r="I56" s="2">
        <v>-228631500</v>
      </c>
      <c r="K56" s="4">
        <v>-1.24E-2</v>
      </c>
      <c r="M56" s="2">
        <v>0</v>
      </c>
      <c r="O56" s="2">
        <v>248512500</v>
      </c>
      <c r="Q56" s="2">
        <v>0</v>
      </c>
      <c r="S56" s="2">
        <v>248512500</v>
      </c>
      <c r="U56" s="4">
        <v>-2.8999999999999998E-3</v>
      </c>
    </row>
    <row r="57" spans="1:21" x14ac:dyDescent="0.45">
      <c r="A57" s="1" t="s">
        <v>39</v>
      </c>
      <c r="C57" s="2">
        <v>0</v>
      </c>
      <c r="E57" s="2">
        <v>36926562192</v>
      </c>
      <c r="G57" s="2">
        <v>0</v>
      </c>
      <c r="I57" s="2">
        <v>36926562192</v>
      </c>
      <c r="K57" s="4">
        <v>2.0063</v>
      </c>
      <c r="M57" s="2">
        <v>0</v>
      </c>
      <c r="O57" s="2">
        <f>33417244958-1641785733</f>
        <v>31775459225</v>
      </c>
      <c r="Q57" s="2">
        <v>0</v>
      </c>
      <c r="S57" s="2">
        <v>33417244958</v>
      </c>
      <c r="U57" s="4">
        <v>-0.38790000000000002</v>
      </c>
    </row>
    <row r="58" spans="1:21" x14ac:dyDescent="0.45">
      <c r="A58" s="1" t="s">
        <v>36</v>
      </c>
      <c r="C58" s="2">
        <v>0</v>
      </c>
      <c r="E58" s="2">
        <v>-261448495</v>
      </c>
      <c r="G58" s="2">
        <v>0</v>
      </c>
      <c r="I58" s="2">
        <v>-261448495</v>
      </c>
      <c r="K58" s="4">
        <v>-1.4200000000000001E-2</v>
      </c>
      <c r="M58" s="2">
        <v>0</v>
      </c>
      <c r="O58" s="2">
        <v>-1397743888</v>
      </c>
      <c r="Q58" s="2">
        <v>0</v>
      </c>
      <c r="S58" s="2">
        <v>-1397743888</v>
      </c>
      <c r="U58" s="4">
        <v>1.6199999999999999E-2</v>
      </c>
    </row>
    <row r="59" spans="1:21" x14ac:dyDescent="0.45">
      <c r="A59" s="1" t="s">
        <v>59</v>
      </c>
      <c r="C59" s="2">
        <v>0</v>
      </c>
      <c r="E59" s="2">
        <v>557333344</v>
      </c>
      <c r="G59" s="2">
        <v>0</v>
      </c>
      <c r="I59" s="2">
        <v>557333344</v>
      </c>
      <c r="K59" s="4">
        <v>3.0300000000000001E-2</v>
      </c>
      <c r="M59" s="2">
        <v>0</v>
      </c>
      <c r="O59" s="2">
        <v>557333344</v>
      </c>
      <c r="Q59" s="2">
        <v>0</v>
      </c>
      <c r="S59" s="2">
        <v>557333344</v>
      </c>
      <c r="U59" s="4">
        <v>-6.4999999999999997E-3</v>
      </c>
    </row>
    <row r="60" spans="1:21" x14ac:dyDescent="0.45">
      <c r="A60" s="1" t="s">
        <v>30</v>
      </c>
      <c r="C60" s="2">
        <v>0</v>
      </c>
      <c r="E60" s="2">
        <v>-2021427163</v>
      </c>
      <c r="G60" s="2">
        <v>0</v>
      </c>
      <c r="I60" s="2">
        <v>-2021427163</v>
      </c>
      <c r="K60" s="4">
        <v>-0.10979999999999999</v>
      </c>
      <c r="M60" s="2">
        <v>0</v>
      </c>
      <c r="O60" s="2">
        <v>-1375294663</v>
      </c>
      <c r="Q60" s="2">
        <v>0</v>
      </c>
      <c r="S60" s="2">
        <v>-1375294663</v>
      </c>
      <c r="U60" s="4">
        <v>1.6E-2</v>
      </c>
    </row>
    <row r="61" spans="1:21" x14ac:dyDescent="0.45">
      <c r="A61" s="1" t="s">
        <v>26</v>
      </c>
      <c r="C61" s="2">
        <v>0</v>
      </c>
      <c r="E61" s="2">
        <v>-890707070</v>
      </c>
      <c r="G61" s="2">
        <v>0</v>
      </c>
      <c r="I61" s="2">
        <v>-890707070</v>
      </c>
      <c r="K61" s="4">
        <v>-4.8399999999999999E-2</v>
      </c>
      <c r="M61" s="2">
        <v>0</v>
      </c>
      <c r="O61" s="2">
        <v>-2830740283</v>
      </c>
      <c r="Q61" s="2">
        <v>0</v>
      </c>
      <c r="S61" s="2">
        <v>-2830740283</v>
      </c>
      <c r="U61" s="4">
        <v>3.2899999999999999E-2</v>
      </c>
    </row>
    <row r="62" spans="1:21" x14ac:dyDescent="0.45">
      <c r="A62" s="1" t="s">
        <v>25</v>
      </c>
      <c r="C62" s="2">
        <v>0</v>
      </c>
      <c r="E62" s="2">
        <v>1265892605</v>
      </c>
      <c r="G62" s="2">
        <v>0</v>
      </c>
      <c r="I62" s="2">
        <v>1265892605</v>
      </c>
      <c r="K62" s="4">
        <v>6.88E-2</v>
      </c>
      <c r="M62" s="2">
        <v>0</v>
      </c>
      <c r="O62" s="2">
        <v>-770543329</v>
      </c>
      <c r="Q62" s="2">
        <v>0</v>
      </c>
      <c r="S62" s="2">
        <v>-770543329</v>
      </c>
      <c r="U62" s="4">
        <v>8.8999999999999999E-3</v>
      </c>
    </row>
    <row r="63" spans="1:21" x14ac:dyDescent="0.45">
      <c r="A63" s="1" t="s">
        <v>64</v>
      </c>
      <c r="C63" s="2">
        <v>0</v>
      </c>
      <c r="E63" s="2">
        <v>940265766</v>
      </c>
      <c r="G63" s="2">
        <v>0</v>
      </c>
      <c r="I63" s="2">
        <v>940265766</v>
      </c>
      <c r="K63" s="4">
        <v>5.11E-2</v>
      </c>
      <c r="M63" s="2">
        <v>0</v>
      </c>
      <c r="O63" s="2">
        <v>940265769</v>
      </c>
      <c r="Q63" s="2">
        <v>0</v>
      </c>
      <c r="S63" s="2">
        <v>940265769</v>
      </c>
      <c r="U63" s="4">
        <v>-1.09E-2</v>
      </c>
    </row>
    <row r="64" spans="1:21" x14ac:dyDescent="0.45">
      <c r="A64" s="1" t="s">
        <v>41</v>
      </c>
      <c r="C64" s="2">
        <v>0</v>
      </c>
      <c r="E64" s="2">
        <v>-528056536</v>
      </c>
      <c r="G64" s="2">
        <v>0</v>
      </c>
      <c r="I64" s="2">
        <v>-528056536</v>
      </c>
      <c r="K64" s="4">
        <v>-2.87E-2</v>
      </c>
      <c r="M64" s="2">
        <v>0</v>
      </c>
      <c r="O64" s="2">
        <v>-2904310955</v>
      </c>
      <c r="Q64" s="2">
        <v>0</v>
      </c>
      <c r="S64" s="2">
        <v>-2904310955</v>
      </c>
      <c r="U64" s="4">
        <v>3.3700000000000001E-2</v>
      </c>
    </row>
    <row r="65" spans="1:21" x14ac:dyDescent="0.45">
      <c r="A65" s="1" t="s">
        <v>33</v>
      </c>
      <c r="C65" s="2">
        <v>0</v>
      </c>
      <c r="E65" s="2">
        <v>-2003507775</v>
      </c>
      <c r="G65" s="2">
        <v>0</v>
      </c>
      <c r="I65" s="2">
        <v>-2003507775</v>
      </c>
      <c r="K65" s="4">
        <v>-0.1089</v>
      </c>
      <c r="M65" s="2">
        <v>0</v>
      </c>
      <c r="O65" s="2">
        <v>-569342139</v>
      </c>
      <c r="Q65" s="2">
        <v>0</v>
      </c>
      <c r="S65" s="2">
        <v>-569342139</v>
      </c>
      <c r="U65" s="4">
        <v>6.6E-3</v>
      </c>
    </row>
    <row r="66" spans="1:21" x14ac:dyDescent="0.45">
      <c r="A66" s="1" t="s">
        <v>35</v>
      </c>
      <c r="C66" s="2">
        <v>0</v>
      </c>
      <c r="E66" s="2">
        <v>-2950340400</v>
      </c>
      <c r="G66" s="2">
        <v>0</v>
      </c>
      <c r="I66" s="2">
        <v>-2950340400</v>
      </c>
      <c r="K66" s="4">
        <v>-0.1603</v>
      </c>
      <c r="M66" s="2">
        <v>0</v>
      </c>
      <c r="O66" s="2">
        <v>-9463356000</v>
      </c>
      <c r="Q66" s="2">
        <v>0</v>
      </c>
      <c r="S66" s="2">
        <v>-9463356000</v>
      </c>
      <c r="U66" s="4">
        <v>0.10979999999999999</v>
      </c>
    </row>
    <row r="67" spans="1:21" x14ac:dyDescent="0.45">
      <c r="A67" s="1" t="s">
        <v>37</v>
      </c>
      <c r="C67" s="2">
        <v>0</v>
      </c>
      <c r="E67" s="2">
        <v>181932463</v>
      </c>
      <c r="G67" s="2">
        <v>0</v>
      </c>
      <c r="I67" s="2">
        <v>181932463</v>
      </c>
      <c r="K67" s="4">
        <v>9.9000000000000008E-3</v>
      </c>
      <c r="M67" s="2">
        <v>0</v>
      </c>
      <c r="O67" s="2">
        <v>262515608</v>
      </c>
      <c r="Q67" s="2">
        <v>0</v>
      </c>
      <c r="S67" s="2">
        <v>262515608</v>
      </c>
      <c r="U67" s="4">
        <v>-3.0000000000000001E-3</v>
      </c>
    </row>
    <row r="68" spans="1:21" x14ac:dyDescent="0.45">
      <c r="A68" s="1" t="s">
        <v>20</v>
      </c>
      <c r="C68" s="2">
        <v>0</v>
      </c>
      <c r="E68" s="2">
        <v>1944361800</v>
      </c>
      <c r="G68" s="2">
        <v>0</v>
      </c>
      <c r="I68" s="2">
        <v>1944361800</v>
      </c>
      <c r="K68" s="4">
        <v>0.1056</v>
      </c>
      <c r="M68" s="2">
        <v>0</v>
      </c>
      <c r="O68" s="2">
        <v>-2948413559</v>
      </c>
      <c r="Q68" s="2">
        <v>0</v>
      </c>
      <c r="S68" s="2">
        <v>-2948413559</v>
      </c>
      <c r="U68" s="4">
        <v>3.4200000000000001E-2</v>
      </c>
    </row>
    <row r="69" spans="1:21" ht="19.5" thickBot="1" x14ac:dyDescent="0.5">
      <c r="C69" s="5">
        <f>SUM(C8:C68)</f>
        <v>44811157097</v>
      </c>
      <c r="E69" s="5">
        <f>SUM(E8:E68)</f>
        <v>-31434488053</v>
      </c>
      <c r="G69" s="5">
        <f>SUM(G8:G68)</f>
        <v>-4638351282</v>
      </c>
      <c r="I69" s="5">
        <f>SUM(I8:I68)</f>
        <v>8738317762</v>
      </c>
      <c r="K69" s="6">
        <f>SUM(K8:K68)</f>
        <v>0.47479999999999967</v>
      </c>
      <c r="M69" s="5">
        <f>SUM(M8:M68)</f>
        <v>62960738980</v>
      </c>
      <c r="O69" s="5">
        <f>SUM(O8:O68)</f>
        <v>-139075132460</v>
      </c>
      <c r="Q69" s="5">
        <f>SUM(Q8:Q68)</f>
        <v>-15725547911</v>
      </c>
      <c r="S69" s="5">
        <f>SUM(S8:S68)</f>
        <v>-90198962924</v>
      </c>
      <c r="U69" s="6">
        <f>SUM(U8:U68)</f>
        <v>1.0466000000000002</v>
      </c>
    </row>
    <row r="70" spans="1:21" ht="19.5" thickTop="1" x14ac:dyDescent="0.45">
      <c r="C70" s="2"/>
      <c r="E70" s="2"/>
      <c r="G70" s="2"/>
      <c r="I70" s="2"/>
      <c r="M70" s="2"/>
      <c r="O70" s="2"/>
      <c r="Q70" s="2"/>
    </row>
    <row r="71" spans="1:21" x14ac:dyDescent="0.45">
      <c r="E71" s="2"/>
      <c r="I71" s="2"/>
      <c r="M71" s="2"/>
      <c r="O71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5"/>
  <sheetViews>
    <sheetView rightToLeft="1" view="pageBreakPreview" topLeftCell="A2" zoomScale="115" zoomScaleNormal="100" zoomScaleSheetLayoutView="115" workbookViewId="0">
      <selection activeCell="G14" sqref="G14"/>
    </sheetView>
  </sheetViews>
  <sheetFormatPr defaultRowHeight="18.75" x14ac:dyDescent="0.45"/>
  <cols>
    <col min="1" max="1" width="17.855468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41.140625" style="1" bestFit="1" customWidth="1"/>
    <col min="6" max="6" width="1" style="1" customWidth="1"/>
    <col min="7" max="7" width="41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7" t="s">
        <v>0</v>
      </c>
      <c r="B2" s="7"/>
      <c r="C2" s="7"/>
      <c r="D2" s="7"/>
      <c r="E2" s="7"/>
      <c r="F2" s="7"/>
      <c r="G2" s="7"/>
    </row>
    <row r="3" spans="1:7" ht="30" x14ac:dyDescent="0.45">
      <c r="A3" s="7" t="s">
        <v>93</v>
      </c>
      <c r="B3" s="7"/>
      <c r="C3" s="7"/>
      <c r="D3" s="7"/>
      <c r="E3" s="7"/>
      <c r="F3" s="7"/>
      <c r="G3" s="7"/>
    </row>
    <row r="4" spans="1:7" ht="30" x14ac:dyDescent="0.45">
      <c r="A4" s="7" t="s">
        <v>2</v>
      </c>
      <c r="B4" s="7"/>
      <c r="C4" s="7"/>
      <c r="D4" s="7"/>
      <c r="E4" s="7"/>
      <c r="F4" s="7"/>
      <c r="G4" s="7"/>
    </row>
    <row r="6" spans="1:7" ht="30" x14ac:dyDescent="0.45">
      <c r="A6" s="8" t="s">
        <v>136</v>
      </c>
      <c r="B6" s="8" t="s">
        <v>136</v>
      </c>
      <c r="C6" s="8" t="s">
        <v>136</v>
      </c>
      <c r="E6" s="8" t="s">
        <v>95</v>
      </c>
      <c r="F6" s="8" t="s">
        <v>95</v>
      </c>
      <c r="G6" s="3" t="s">
        <v>96</v>
      </c>
    </row>
    <row r="7" spans="1:7" ht="30" x14ac:dyDescent="0.45">
      <c r="A7" s="8" t="s">
        <v>137</v>
      </c>
      <c r="C7" s="8" t="s">
        <v>69</v>
      </c>
      <c r="E7" s="8" t="s">
        <v>138</v>
      </c>
      <c r="G7" s="8" t="s">
        <v>138</v>
      </c>
    </row>
    <row r="8" spans="1:7" x14ac:dyDescent="0.45">
      <c r="A8" s="1" t="s">
        <v>75</v>
      </c>
      <c r="C8" s="1" t="s">
        <v>76</v>
      </c>
      <c r="E8" s="2">
        <v>3577</v>
      </c>
      <c r="G8" s="2">
        <v>7137</v>
      </c>
    </row>
    <row r="9" spans="1:7" x14ac:dyDescent="0.45">
      <c r="A9" s="1" t="s">
        <v>75</v>
      </c>
      <c r="C9" s="1" t="s">
        <v>81</v>
      </c>
      <c r="E9" s="2">
        <v>324300</v>
      </c>
      <c r="G9" s="2">
        <v>326530</v>
      </c>
    </row>
    <row r="10" spans="1:7" x14ac:dyDescent="0.45">
      <c r="A10" s="1" t="s">
        <v>82</v>
      </c>
      <c r="C10" s="1" t="s">
        <v>83</v>
      </c>
      <c r="E10" s="2">
        <v>0</v>
      </c>
      <c r="G10" s="2">
        <v>1540</v>
      </c>
    </row>
    <row r="11" spans="1:7" x14ac:dyDescent="0.45">
      <c r="A11" s="1" t="s">
        <v>86</v>
      </c>
      <c r="C11" s="1" t="s">
        <v>87</v>
      </c>
      <c r="E11" s="2">
        <v>0</v>
      </c>
      <c r="G11" s="2">
        <v>2157</v>
      </c>
    </row>
    <row r="12" spans="1:7" x14ac:dyDescent="0.45">
      <c r="A12" s="1" t="s">
        <v>88</v>
      </c>
      <c r="C12" s="1" t="s">
        <v>89</v>
      </c>
      <c r="E12" s="2">
        <v>7226621</v>
      </c>
      <c r="G12" s="2">
        <v>43582924</v>
      </c>
    </row>
    <row r="13" spans="1:7" x14ac:dyDescent="0.45">
      <c r="A13" s="1" t="s">
        <v>90</v>
      </c>
      <c r="C13" s="1" t="s">
        <v>91</v>
      </c>
      <c r="E13" s="2">
        <v>38804</v>
      </c>
      <c r="G13" s="2">
        <v>77444</v>
      </c>
    </row>
    <row r="14" spans="1:7" ht="19.5" thickBot="1" x14ac:dyDescent="0.5">
      <c r="E14" s="5">
        <f>SUM(E8:E13)</f>
        <v>7593302</v>
      </c>
      <c r="G14" s="5">
        <f>SUM(G8:G13)</f>
        <v>43997732</v>
      </c>
    </row>
    <row r="15" spans="1:7" ht="19.5" thickTop="1" x14ac:dyDescent="0.45"/>
  </sheetData>
  <mergeCells count="9">
    <mergeCell ref="A4:G4"/>
    <mergeCell ref="A3:G3"/>
    <mergeCell ref="A2:G2"/>
    <mergeCell ref="G7"/>
    <mergeCell ref="A7"/>
    <mergeCell ref="C7"/>
    <mergeCell ref="A6:C6"/>
    <mergeCell ref="E7"/>
    <mergeCell ref="E6:F6"/>
  </mergeCells>
  <pageMargins left="0.7" right="0.7" top="0.75" bottom="0.75" header="0.3" footer="0.3"/>
  <pageSetup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30" zoomScaleNormal="100" zoomScaleSheetLayoutView="130" workbookViewId="0">
      <selection activeCell="E10" sqref="E10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2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7" t="s">
        <v>0</v>
      </c>
      <c r="B2" s="7" t="s">
        <v>0</v>
      </c>
      <c r="C2" s="7" t="s">
        <v>0</v>
      </c>
      <c r="D2" s="7" t="s">
        <v>0</v>
      </c>
    </row>
    <row r="3" spans="1:5" ht="30" x14ac:dyDescent="0.45">
      <c r="A3" s="7" t="s">
        <v>93</v>
      </c>
      <c r="B3" s="7" t="s">
        <v>93</v>
      </c>
      <c r="C3" s="7" t="s">
        <v>93</v>
      </c>
      <c r="D3" s="7" t="s">
        <v>93</v>
      </c>
    </row>
    <row r="4" spans="1:5" ht="30" x14ac:dyDescent="0.45">
      <c r="A4" s="7" t="s">
        <v>2</v>
      </c>
      <c r="B4" s="7" t="s">
        <v>2</v>
      </c>
      <c r="C4" s="7" t="s">
        <v>2</v>
      </c>
      <c r="D4" s="7" t="s">
        <v>2</v>
      </c>
    </row>
    <row r="6" spans="1:5" ht="30" x14ac:dyDescent="0.45">
      <c r="A6" s="3" t="s">
        <v>139</v>
      </c>
      <c r="C6" s="8" t="s">
        <v>95</v>
      </c>
      <c r="E6" s="8" t="s">
        <v>6</v>
      </c>
    </row>
    <row r="7" spans="1:5" x14ac:dyDescent="0.45">
      <c r="A7" s="1" t="s">
        <v>139</v>
      </c>
      <c r="C7" s="2">
        <v>308983676</v>
      </c>
      <c r="E7" s="2">
        <v>1598884257</v>
      </c>
    </row>
    <row r="8" spans="1:5" x14ac:dyDescent="0.45">
      <c r="A8" s="1" t="s">
        <v>140</v>
      </c>
      <c r="C8" s="2">
        <v>0</v>
      </c>
      <c r="E8" s="2">
        <v>0</v>
      </c>
    </row>
    <row r="9" spans="1:5" x14ac:dyDescent="0.45">
      <c r="A9" s="1" t="s">
        <v>141</v>
      </c>
      <c r="C9" s="2">
        <v>39571500</v>
      </c>
      <c r="E9" s="2">
        <v>162836576</v>
      </c>
    </row>
    <row r="10" spans="1:5" ht="19.5" thickBot="1" x14ac:dyDescent="0.5">
      <c r="A10" s="1" t="s">
        <v>102</v>
      </c>
      <c r="C10" s="5">
        <f>SUM(C7:C9)</f>
        <v>348555176</v>
      </c>
      <c r="E10" s="5">
        <f>SUM(E7:E9)</f>
        <v>1761720833</v>
      </c>
    </row>
    <row r="11" spans="1:5" ht="19.5" thickTop="1" x14ac:dyDescent="0.45"/>
  </sheetData>
  <mergeCells count="5">
    <mergeCell ref="E6"/>
    <mergeCell ref="A2:D2"/>
    <mergeCell ref="A3:D3"/>
    <mergeCell ref="A4:D4"/>
    <mergeCell ref="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2023-08-28T11:41:01Z</dcterms:created>
  <dcterms:modified xsi:type="dcterms:W3CDTF">2023-08-30T11:32:54Z</dcterms:modified>
</cp:coreProperties>
</file>